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2066 - Rockpool Pelican Waters\6. Budget and Tender\6.3 Project Budget\"/>
    </mc:Choice>
  </mc:AlternateContent>
  <xr:revisionPtr revIDLastSave="0" documentId="8_{727DDEEA-2A02-45FA-A819-3F857AD2F6FA}" xr6:coauthVersionLast="47" xr6:coauthVersionMax="47" xr10:uidLastSave="{00000000-0000-0000-0000-000000000000}"/>
  <bookViews>
    <workbookView xWindow="28680" yWindow="375" windowWidth="25440" windowHeight="15390" xr2:uid="{B8C60E1E-790E-49AF-A153-3D95D3A25E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D25" i="1" s="1"/>
  <c r="D23" i="1"/>
  <c r="D24" i="1"/>
  <c r="C13" i="1"/>
  <c r="D13" i="1" s="1"/>
  <c r="C20" i="1"/>
  <c r="D20" i="1" s="1"/>
  <c r="D21" i="1" l="1"/>
  <c r="C21" i="1"/>
  <c r="D22" i="1"/>
  <c r="C22" i="1"/>
  <c r="D19" i="1"/>
  <c r="C19" i="1"/>
  <c r="C17" i="1"/>
  <c r="C16" i="1"/>
  <c r="C14" i="1"/>
  <c r="D18" i="1"/>
  <c r="D17" i="1"/>
  <c r="D16" i="1"/>
  <c r="D15" i="1"/>
  <c r="C26" i="1" l="1"/>
  <c r="D14" i="1"/>
  <c r="D5" i="1"/>
  <c r="D6" i="1"/>
  <c r="D7" i="1"/>
  <c r="D8" i="1"/>
  <c r="D9" i="1"/>
  <c r="D10" i="1"/>
  <c r="D11" i="1"/>
  <c r="D4" i="1"/>
  <c r="D26" i="1" l="1"/>
</calcChain>
</file>

<file path=xl/sharedStrings.xml><?xml version="1.0" encoding="utf-8"?>
<sst xmlns="http://schemas.openxmlformats.org/spreadsheetml/2006/main" count="28" uniqueCount="27">
  <si>
    <t>Pelican Waters - Overheads Cost per Day</t>
  </si>
  <si>
    <t>Item</t>
  </si>
  <si>
    <t>Project Manager</t>
  </si>
  <si>
    <t>Contract Administrator</t>
  </si>
  <si>
    <t>Site Manager</t>
  </si>
  <si>
    <t>Foreman 1</t>
  </si>
  <si>
    <t>Foreman 2</t>
  </si>
  <si>
    <t xml:space="preserve">HS Advisor </t>
  </si>
  <si>
    <t>Yard Manager</t>
  </si>
  <si>
    <t>Personel</t>
  </si>
  <si>
    <t>Rate</t>
  </si>
  <si>
    <t>Cost/day</t>
  </si>
  <si>
    <t>Hire Items</t>
  </si>
  <si>
    <t>Site Sheds</t>
  </si>
  <si>
    <t>Crane</t>
  </si>
  <si>
    <t>Hoist</t>
  </si>
  <si>
    <t xml:space="preserve">Fencing </t>
  </si>
  <si>
    <t>Crane Operator</t>
  </si>
  <si>
    <t>Crane Dogman x2</t>
  </si>
  <si>
    <t>Hoist driver</t>
  </si>
  <si>
    <t>Cost/Wk</t>
  </si>
  <si>
    <t>Ice Machine</t>
  </si>
  <si>
    <t>P&amp;E</t>
  </si>
  <si>
    <t>Scaffold</t>
  </si>
  <si>
    <t>Generators</t>
  </si>
  <si>
    <t>Forklift</t>
  </si>
  <si>
    <t>Electricity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</si>
</sst>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44" fontId="0" fillId="0" borderId="0" xfId="1" applyFont="1"/>
    <xf numFmtId="44" fontId="0" fillId="0" borderId="0" xfId="0" applyNumberFormat="1"/>
    <xf numFmtId="44" fontId="2" fillId="0" borderId="0" xfId="0" applyNumberFormat="1" applyFont="1"/>
    <xf numFmtId="0" fontId="0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F992-44DC-4E62-ACC4-510EF9140C8E}">
  <dimension ref="A1:D26"/>
  <sheetViews>
    <sheetView tabSelected="1" workbookViewId="0">
      <selection activeCell="C30" sqref="C30"/>
    </sheetView>
  </sheetViews>
  <sheetFormatPr defaultRowHeight="14.4" x14ac:dyDescent="0.3"/>
  <cols>
    <col min="1" max="1" width="21.6640625" customWidth="1"/>
    <col min="2" max="3" width="12.33203125" customWidth="1"/>
    <col min="4" max="4" width="11.44140625" bestFit="1" customWidth="1"/>
  </cols>
  <sheetData>
    <row r="1" spans="1:4" x14ac:dyDescent="0.3">
      <c r="A1" s="1" t="s">
        <v>0</v>
      </c>
      <c r="B1" s="1"/>
      <c r="C1" s="1"/>
      <c r="D1" s="1"/>
    </row>
    <row r="2" spans="1:4" x14ac:dyDescent="0.3">
      <c r="A2" s="2" t="s">
        <v>1</v>
      </c>
      <c r="B2" s="2" t="s">
        <v>10</v>
      </c>
      <c r="C2" s="2" t="s">
        <v>20</v>
      </c>
      <c r="D2" s="2" t="s">
        <v>11</v>
      </c>
    </row>
    <row r="3" spans="1:4" x14ac:dyDescent="0.3">
      <c r="A3" s="2" t="s">
        <v>9</v>
      </c>
    </row>
    <row r="4" spans="1:4" x14ac:dyDescent="0.3">
      <c r="A4" t="s">
        <v>2</v>
      </c>
      <c r="B4" s="3">
        <v>5651</v>
      </c>
      <c r="C4" s="3">
        <v>5651</v>
      </c>
      <c r="D4" s="4">
        <f>B4/5</f>
        <v>1130.2</v>
      </c>
    </row>
    <row r="5" spans="1:4" x14ac:dyDescent="0.3">
      <c r="A5" t="s">
        <v>3</v>
      </c>
      <c r="B5" s="3">
        <v>3636</v>
      </c>
      <c r="C5" s="3">
        <v>3636</v>
      </c>
      <c r="D5" s="4">
        <f t="shared" ref="D5:D11" si="0">B5/5</f>
        <v>727.2</v>
      </c>
    </row>
    <row r="6" spans="1:4" x14ac:dyDescent="0.3">
      <c r="A6" t="s">
        <v>3</v>
      </c>
      <c r="B6" s="3">
        <v>3636</v>
      </c>
      <c r="C6" s="3">
        <v>3636</v>
      </c>
      <c r="D6" s="4">
        <f t="shared" si="0"/>
        <v>727.2</v>
      </c>
    </row>
    <row r="7" spans="1:4" x14ac:dyDescent="0.3">
      <c r="A7" t="s">
        <v>4</v>
      </c>
      <c r="B7" s="3">
        <v>5098</v>
      </c>
      <c r="C7" s="3">
        <v>5098</v>
      </c>
      <c r="D7" s="4">
        <f t="shared" si="0"/>
        <v>1019.6</v>
      </c>
    </row>
    <row r="8" spans="1:4" x14ac:dyDescent="0.3">
      <c r="A8" t="s">
        <v>5</v>
      </c>
      <c r="B8" s="3">
        <v>4189</v>
      </c>
      <c r="C8" s="3">
        <v>4189</v>
      </c>
      <c r="D8" s="4">
        <f t="shared" si="0"/>
        <v>837.8</v>
      </c>
    </row>
    <row r="9" spans="1:4" x14ac:dyDescent="0.3">
      <c r="A9" t="s">
        <v>6</v>
      </c>
      <c r="B9" s="3">
        <v>4189</v>
      </c>
      <c r="C9" s="3">
        <v>4189</v>
      </c>
      <c r="D9" s="4">
        <f t="shared" si="0"/>
        <v>837.8</v>
      </c>
    </row>
    <row r="10" spans="1:4" x14ac:dyDescent="0.3">
      <c r="A10" t="s">
        <v>7</v>
      </c>
      <c r="B10" s="3">
        <v>3636</v>
      </c>
      <c r="C10" s="3">
        <v>3636</v>
      </c>
      <c r="D10" s="4">
        <f t="shared" si="0"/>
        <v>727.2</v>
      </c>
    </row>
    <row r="11" spans="1:4" x14ac:dyDescent="0.3">
      <c r="A11" t="s">
        <v>8</v>
      </c>
      <c r="B11" s="3">
        <v>2121.6</v>
      </c>
      <c r="C11" s="3">
        <v>2121.6</v>
      </c>
      <c r="D11" s="4">
        <f t="shared" si="0"/>
        <v>424.32</v>
      </c>
    </row>
    <row r="12" spans="1:4" x14ac:dyDescent="0.3">
      <c r="A12" s="2" t="s">
        <v>12</v>
      </c>
    </row>
    <row r="13" spans="1:4" x14ac:dyDescent="0.3">
      <c r="A13" s="6" t="s">
        <v>23</v>
      </c>
      <c r="B13" s="3">
        <v>60000</v>
      </c>
      <c r="C13" s="3">
        <f>B13/4</f>
        <v>15000</v>
      </c>
      <c r="D13" s="4">
        <f>C13/5</f>
        <v>3000</v>
      </c>
    </row>
    <row r="14" spans="1:4" x14ac:dyDescent="0.3">
      <c r="A14" t="s">
        <v>13</v>
      </c>
      <c r="B14" s="3">
        <v>6234.93</v>
      </c>
      <c r="C14" s="3">
        <f>B14/4</f>
        <v>1558.7325000000001</v>
      </c>
      <c r="D14" s="4">
        <f>B14/30</f>
        <v>207.83100000000002</v>
      </c>
    </row>
    <row r="15" spans="1:4" x14ac:dyDescent="0.3">
      <c r="A15" t="s">
        <v>14</v>
      </c>
      <c r="B15" s="3">
        <v>1600</v>
      </c>
      <c r="C15" s="3">
        <v>1600</v>
      </c>
      <c r="D15" s="4">
        <f>B15/5</f>
        <v>320</v>
      </c>
    </row>
    <row r="16" spans="1:4" x14ac:dyDescent="0.3">
      <c r="A16" t="s">
        <v>17</v>
      </c>
      <c r="B16" s="3">
        <v>62.5</v>
      </c>
      <c r="C16" s="3">
        <f>(B16*8)*6</f>
        <v>3000</v>
      </c>
      <c r="D16" s="4">
        <f>B16*8</f>
        <v>500</v>
      </c>
    </row>
    <row r="17" spans="1:4" x14ac:dyDescent="0.3">
      <c r="A17" t="s">
        <v>18</v>
      </c>
      <c r="B17" s="3">
        <v>57.5</v>
      </c>
      <c r="C17" s="3">
        <f>(B17*16)*6</f>
        <v>5520</v>
      </c>
      <c r="D17" s="4">
        <f>B17*16</f>
        <v>920</v>
      </c>
    </row>
    <row r="18" spans="1:4" x14ac:dyDescent="0.3">
      <c r="A18" t="s">
        <v>15</v>
      </c>
      <c r="B18" s="3">
        <v>1370</v>
      </c>
      <c r="C18" s="3">
        <v>1370</v>
      </c>
      <c r="D18" s="4">
        <f t="shared" ref="D18" si="1">B18/5</f>
        <v>274</v>
      </c>
    </row>
    <row r="19" spans="1:4" x14ac:dyDescent="0.3">
      <c r="A19" t="s">
        <v>19</v>
      </c>
      <c r="B19" s="3">
        <v>57.5</v>
      </c>
      <c r="C19" s="3">
        <f>(B19*8)*6</f>
        <v>2760</v>
      </c>
      <c r="D19" s="4">
        <f>B19*8</f>
        <v>460</v>
      </c>
    </row>
    <row r="20" spans="1:4" x14ac:dyDescent="0.3">
      <c r="A20" t="s">
        <v>16</v>
      </c>
      <c r="B20" s="3">
        <v>15785</v>
      </c>
      <c r="C20" s="4">
        <f>B20/62</f>
        <v>254.59677419354838</v>
      </c>
      <c r="D20" s="4">
        <f>C20/5</f>
        <v>50.91935483870968</v>
      </c>
    </row>
    <row r="21" spans="1:4" x14ac:dyDescent="0.3">
      <c r="A21" t="s">
        <v>21</v>
      </c>
      <c r="B21" s="3">
        <v>150</v>
      </c>
      <c r="C21" s="4">
        <f>B21/4</f>
        <v>37.5</v>
      </c>
      <c r="D21" s="4">
        <f>B21/30</f>
        <v>5</v>
      </c>
    </row>
    <row r="22" spans="1:4" x14ac:dyDescent="0.3">
      <c r="A22" t="s">
        <v>22</v>
      </c>
      <c r="B22" s="3">
        <v>2500</v>
      </c>
      <c r="C22" s="4">
        <f>B22/4</f>
        <v>625</v>
      </c>
      <c r="D22" s="4">
        <f>B22/30</f>
        <v>83.333333333333329</v>
      </c>
    </row>
    <row r="23" spans="1:4" x14ac:dyDescent="0.3">
      <c r="A23" t="s">
        <v>24</v>
      </c>
      <c r="B23" s="3">
        <v>750</v>
      </c>
      <c r="C23" s="4">
        <v>750</v>
      </c>
      <c r="D23" s="4">
        <f>C23/5</f>
        <v>150</v>
      </c>
    </row>
    <row r="24" spans="1:4" x14ac:dyDescent="0.3">
      <c r="A24" t="s">
        <v>25</v>
      </c>
      <c r="B24" s="3">
        <v>430</v>
      </c>
      <c r="C24" s="4">
        <v>430</v>
      </c>
      <c r="D24" s="4">
        <f>C24/5</f>
        <v>86</v>
      </c>
    </row>
    <row r="25" spans="1:4" x14ac:dyDescent="0.3">
      <c r="A25" t="s">
        <v>26</v>
      </c>
      <c r="B25" s="3">
        <v>3800</v>
      </c>
      <c r="C25" s="4">
        <f>B25/12</f>
        <v>316.66666666666669</v>
      </c>
      <c r="D25" s="4">
        <f>C25/5</f>
        <v>63.333333333333336</v>
      </c>
    </row>
    <row r="26" spans="1:4" x14ac:dyDescent="0.3">
      <c r="C26" s="5">
        <f>SUM(C4:C25)</f>
        <v>65379.095940860207</v>
      </c>
      <c r="D26" s="5">
        <f>SUM(D4:D25)</f>
        <v>12551.737021505378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 Woollett</dc:creator>
  <cp:lastModifiedBy>Jackson Woollett</cp:lastModifiedBy>
  <dcterms:created xsi:type="dcterms:W3CDTF">2023-03-21T22:20:50Z</dcterms:created>
  <dcterms:modified xsi:type="dcterms:W3CDTF">2023-03-21T22:50:18Z</dcterms:modified>
</cp:coreProperties>
</file>