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my Amos\Desktop\Desktop\Cert 4 in Contracts Administration\SUBMITTED\13. CPCCBC4005A Produce Labour and Material Schedules for Ordering\"/>
    </mc:Choice>
  </mc:AlternateContent>
  <xr:revisionPtr revIDLastSave="0" documentId="8_{16FAF48F-D2F1-4FB3-8E19-7C2E4D8C1619}" xr6:coauthVersionLast="45" xr6:coauthVersionMax="45" xr10:uidLastSave="{00000000-0000-0000-0000-000000000000}"/>
  <bookViews>
    <workbookView xWindow="28680" yWindow="-120" windowWidth="29040" windowHeight="15840" tabRatio="787" firstSheet="8" activeTab="19" xr2:uid="{CC5F5FE0-7236-4D9A-9B30-A313E31AAB62}"/>
  </bookViews>
  <sheets>
    <sheet name="SUMMARY" sheetId="1" r:id="rId1"/>
    <sheet name="1.0 Labour" sheetId="25" r:id="rId2"/>
    <sheet name="2.0 Conc Cut" sheetId="3" r:id="rId3"/>
    <sheet name="3.0 Accomm" sheetId="23" r:id="rId4"/>
    <sheet name="4.0 Temp Fence" sheetId="24" r:id="rId5"/>
    <sheet name="5.0 Cranage" sheetId="6" r:id="rId6"/>
    <sheet name="6.0 Conc Pump" sheetId="7" r:id="rId7"/>
    <sheet name="7.0 Traf Cont" sheetId="20" r:id="rId8"/>
    <sheet name="8.0 Survey" sheetId="9" r:id="rId9"/>
    <sheet name="9.0 Security" sheetId="21" r:id="rId10"/>
    <sheet name="10.0 Jointing" sheetId="11" r:id="rId11"/>
    <sheet name="11.1 Bris Skips" sheetId="12" r:id="rId12"/>
    <sheet name="11.2 Skips GC" sheetId="13" r:id="rId13"/>
    <sheet name="12.0 Plant &amp; Eqpt" sheetId="14" r:id="rId14"/>
    <sheet name="13.0 Service Loc" sheetId="15" r:id="rId15"/>
    <sheet name="14.0 Vac Exc" sheetId="22" r:id="rId16"/>
    <sheet name="15.0 Roadsweep" sheetId="17" r:id="rId17"/>
    <sheet name="16.0 Pump Out" sheetId="18" r:id="rId18"/>
    <sheet name="17.0 Conc Test" sheetId="19" r:id="rId19"/>
    <sheet name="18. Access Equip" sheetId="26" r:id="rId20"/>
  </sheets>
  <definedNames>
    <definedName name="_xlnm.Print_Area" localSheetId="0">SUMMARY!$A$1:$F$58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46" i="26" l="1"/>
  <c r="P46" i="26"/>
  <c r="M46" i="26"/>
  <c r="J46" i="26"/>
  <c r="G46" i="26"/>
  <c r="S45" i="26"/>
  <c r="P45" i="26"/>
  <c r="M45" i="26"/>
  <c r="J45" i="26"/>
  <c r="G45" i="26"/>
  <c r="S44" i="26"/>
  <c r="P44" i="26"/>
  <c r="M44" i="26"/>
  <c r="J44" i="26"/>
  <c r="G44" i="26"/>
  <c r="S43" i="26"/>
  <c r="P43" i="26"/>
  <c r="M43" i="26"/>
  <c r="J43" i="26"/>
  <c r="G43" i="26"/>
  <c r="S42" i="26"/>
  <c r="P42" i="26"/>
  <c r="M42" i="26"/>
  <c r="J42" i="26"/>
  <c r="G42" i="26"/>
  <c r="S41" i="26"/>
  <c r="P41" i="26"/>
  <c r="M41" i="26"/>
  <c r="J41" i="26"/>
  <c r="G41" i="26"/>
  <c r="S40" i="26"/>
  <c r="P40" i="26"/>
  <c r="M40" i="26"/>
  <c r="J40" i="26"/>
  <c r="G40" i="26"/>
  <c r="S39" i="26"/>
  <c r="P39" i="26"/>
  <c r="M39" i="26"/>
  <c r="J39" i="26"/>
  <c r="G39" i="26"/>
  <c r="S38" i="26"/>
  <c r="P38" i="26"/>
  <c r="M38" i="26"/>
  <c r="J38" i="26"/>
  <c r="G38" i="26"/>
  <c r="S47" i="26" l="1"/>
  <c r="G47" i="26"/>
  <c r="P47" i="26"/>
  <c r="J47" i="26"/>
  <c r="M47" i="26"/>
  <c r="G48" i="26" l="1"/>
  <c r="G55" i="26" s="1"/>
  <c r="P48" i="26"/>
  <c r="P55" i="26" s="1"/>
  <c r="M48" i="26"/>
  <c r="M55" i="26" s="1"/>
  <c r="J48" i="26"/>
  <c r="J55" i="26" s="1"/>
  <c r="S48" i="26"/>
  <c r="S55" i="26" s="1"/>
  <c r="R15" i="25" l="1"/>
  <c r="F15" i="25" l="1"/>
  <c r="S8" i="26" l="1"/>
  <c r="S9" i="26"/>
  <c r="S10" i="26"/>
  <c r="S11" i="26"/>
  <c r="S12" i="26"/>
  <c r="S13" i="26"/>
  <c r="S14" i="26"/>
  <c r="S15" i="26"/>
  <c r="S16" i="26"/>
  <c r="G8" i="26"/>
  <c r="G9" i="26"/>
  <c r="G10" i="26"/>
  <c r="G11" i="26"/>
  <c r="G12" i="26"/>
  <c r="G13" i="26"/>
  <c r="G14" i="26"/>
  <c r="G15" i="26"/>
  <c r="G16" i="26"/>
  <c r="J8" i="26"/>
  <c r="J9" i="26"/>
  <c r="J10" i="26"/>
  <c r="J11" i="26"/>
  <c r="J12" i="26"/>
  <c r="J13" i="26"/>
  <c r="J14" i="26"/>
  <c r="J15" i="26"/>
  <c r="J16" i="26"/>
  <c r="M8" i="26"/>
  <c r="M9" i="26"/>
  <c r="M10" i="26"/>
  <c r="M11" i="26"/>
  <c r="M12" i="26"/>
  <c r="M13" i="26"/>
  <c r="M14" i="26"/>
  <c r="M15" i="26"/>
  <c r="M16" i="26"/>
  <c r="P8" i="26"/>
  <c r="P9" i="26"/>
  <c r="P10" i="26"/>
  <c r="P11" i="26"/>
  <c r="P12" i="26"/>
  <c r="P13" i="26"/>
  <c r="P14" i="26"/>
  <c r="P15" i="26"/>
  <c r="P16" i="26"/>
  <c r="P7" i="25"/>
  <c r="P10" i="25"/>
  <c r="P14" i="25"/>
  <c r="P8" i="25"/>
  <c r="S15" i="25"/>
  <c r="S7" i="25"/>
  <c r="O15" i="25"/>
  <c r="I15" i="25"/>
  <c r="J15" i="25" s="1"/>
  <c r="G15" i="25"/>
  <c r="S6" i="25"/>
  <c r="S8" i="25"/>
  <c r="S9" i="25"/>
  <c r="S10" i="25"/>
  <c r="S11" i="25"/>
  <c r="S12" i="25"/>
  <c r="S13" i="25"/>
  <c r="S14" i="25"/>
  <c r="S16" i="25"/>
  <c r="G6" i="25"/>
  <c r="G7" i="25"/>
  <c r="G8" i="25"/>
  <c r="G9" i="25"/>
  <c r="G10" i="25"/>
  <c r="G11" i="25"/>
  <c r="G12" i="25"/>
  <c r="G13" i="25"/>
  <c r="G14" i="25"/>
  <c r="G16" i="25"/>
  <c r="J6" i="25"/>
  <c r="J7" i="25"/>
  <c r="J8" i="25"/>
  <c r="J9" i="25"/>
  <c r="J10" i="25"/>
  <c r="J11" i="25"/>
  <c r="J12" i="25"/>
  <c r="J13" i="25"/>
  <c r="J14" i="25"/>
  <c r="J16" i="25"/>
  <c r="M6" i="25"/>
  <c r="M7" i="25"/>
  <c r="M8" i="25"/>
  <c r="M9" i="25"/>
  <c r="M10" i="25"/>
  <c r="M11" i="25"/>
  <c r="M12" i="25"/>
  <c r="M13" i="25"/>
  <c r="M14" i="25"/>
  <c r="M15" i="25"/>
  <c r="M16" i="25"/>
  <c r="P6" i="25"/>
  <c r="P9" i="25"/>
  <c r="P11" i="25"/>
  <c r="P12" i="25"/>
  <c r="P13" i="25"/>
  <c r="P15" i="25"/>
  <c r="P16" i="25"/>
  <c r="G6" i="18"/>
  <c r="G12" i="18" s="1"/>
  <c r="R7" i="18"/>
  <c r="O7" i="18"/>
  <c r="O8" i="18"/>
  <c r="R8" i="18" s="1"/>
  <c r="S8" i="18" s="1"/>
  <c r="O9" i="18"/>
  <c r="R9" i="18" s="1"/>
  <c r="S9" i="18" s="1"/>
  <c r="O6" i="18"/>
  <c r="R6" i="18" s="1"/>
  <c r="S6" i="18" s="1"/>
  <c r="L7" i="17"/>
  <c r="O7" i="17" s="1"/>
  <c r="L6" i="17"/>
  <c r="O6" i="17" s="1"/>
  <c r="R7" i="15"/>
  <c r="O8" i="15"/>
  <c r="P8" i="15" s="1"/>
  <c r="O6" i="15"/>
  <c r="R6" i="15" s="1"/>
  <c r="S6" i="15" s="1"/>
  <c r="P7" i="12"/>
  <c r="P8" i="12"/>
  <c r="P11" i="12"/>
  <c r="P6" i="12"/>
  <c r="R7" i="11"/>
  <c r="R8" i="11"/>
  <c r="S8" i="11" s="1"/>
  <c r="R9" i="11"/>
  <c r="S9" i="11" s="1"/>
  <c r="R10" i="11"/>
  <c r="R11" i="11"/>
  <c r="R12" i="11"/>
  <c r="R13" i="11"/>
  <c r="R6" i="11"/>
  <c r="R7" i="21"/>
  <c r="S7" i="21" s="1"/>
  <c r="R8" i="21"/>
  <c r="R9" i="21"/>
  <c r="S9" i="21" s="1"/>
  <c r="R10" i="21"/>
  <c r="S10" i="21"/>
  <c r="R6" i="21"/>
  <c r="S6" i="21"/>
  <c r="S8" i="21"/>
  <c r="S11" i="21"/>
  <c r="R21" i="23"/>
  <c r="R20" i="23"/>
  <c r="R19" i="23"/>
  <c r="R18" i="23"/>
  <c r="S18" i="23" s="1"/>
  <c r="R17" i="23"/>
  <c r="R16" i="23"/>
  <c r="S16" i="23" s="1"/>
  <c r="R15" i="23"/>
  <c r="R14" i="23"/>
  <c r="S14" i="23" s="1"/>
  <c r="R13" i="23"/>
  <c r="R12" i="23"/>
  <c r="R11" i="23"/>
  <c r="R10" i="23"/>
  <c r="S10" i="23" s="1"/>
  <c r="R9" i="23"/>
  <c r="R7" i="23"/>
  <c r="O9" i="24"/>
  <c r="P9" i="24" s="1"/>
  <c r="P19" i="24" s="1"/>
  <c r="S6" i="24"/>
  <c r="S7" i="24"/>
  <c r="S8" i="24"/>
  <c r="S9" i="24"/>
  <c r="S10" i="24"/>
  <c r="S11" i="24"/>
  <c r="S12" i="24"/>
  <c r="S13" i="24"/>
  <c r="S19" i="24" s="1"/>
  <c r="S14" i="24"/>
  <c r="S15" i="24"/>
  <c r="S16" i="24"/>
  <c r="S17" i="24"/>
  <c r="G6" i="24"/>
  <c r="G7" i="24"/>
  <c r="G19" i="24" s="1"/>
  <c r="G8" i="24"/>
  <c r="G9" i="24"/>
  <c r="G10" i="24"/>
  <c r="G11" i="24"/>
  <c r="G12" i="24"/>
  <c r="G13" i="24"/>
  <c r="G14" i="24"/>
  <c r="G15" i="24"/>
  <c r="G16" i="24"/>
  <c r="G17" i="24"/>
  <c r="J6" i="24"/>
  <c r="J7" i="24"/>
  <c r="J8" i="24"/>
  <c r="J9" i="24"/>
  <c r="J10" i="24"/>
  <c r="J11" i="24"/>
  <c r="J12" i="24"/>
  <c r="J19" i="24" s="1"/>
  <c r="J13" i="24"/>
  <c r="J14" i="24"/>
  <c r="J15" i="24"/>
  <c r="J16" i="24"/>
  <c r="J17" i="24"/>
  <c r="M6" i="24"/>
  <c r="M19" i="24" s="1"/>
  <c r="M20" i="24" s="1"/>
  <c r="M27" i="24" s="1"/>
  <c r="M7" i="24"/>
  <c r="M8" i="24"/>
  <c r="M9" i="24"/>
  <c r="M10" i="24"/>
  <c r="M11" i="24"/>
  <c r="M12" i="24"/>
  <c r="M13" i="24"/>
  <c r="M14" i="24"/>
  <c r="M15" i="24"/>
  <c r="M16" i="24"/>
  <c r="M17" i="24"/>
  <c r="P6" i="24"/>
  <c r="P7" i="24"/>
  <c r="P8" i="24"/>
  <c r="P10" i="24"/>
  <c r="P11" i="24"/>
  <c r="P12" i="24"/>
  <c r="P13" i="24"/>
  <c r="P14" i="24"/>
  <c r="P15" i="24"/>
  <c r="P16" i="24"/>
  <c r="P17" i="24"/>
  <c r="S19" i="23"/>
  <c r="S20" i="23"/>
  <c r="S21" i="23"/>
  <c r="P18" i="23"/>
  <c r="P19" i="23"/>
  <c r="P20" i="23"/>
  <c r="P21" i="23"/>
  <c r="M18" i="23"/>
  <c r="M19" i="23"/>
  <c r="M20" i="23"/>
  <c r="M21" i="23"/>
  <c r="J18" i="23"/>
  <c r="J19" i="23"/>
  <c r="J20" i="23"/>
  <c r="J21" i="23"/>
  <c r="G18" i="23"/>
  <c r="G19" i="23"/>
  <c r="G20" i="23"/>
  <c r="G21" i="23"/>
  <c r="S6" i="23"/>
  <c r="S7" i="23"/>
  <c r="S8" i="23"/>
  <c r="S9" i="23"/>
  <c r="S22" i="23" s="1"/>
  <c r="S11" i="23"/>
  <c r="S12" i="23"/>
  <c r="S13" i="23"/>
  <c r="S15" i="23"/>
  <c r="S17" i="23"/>
  <c r="G6" i="23"/>
  <c r="G22" i="23" s="1"/>
  <c r="G7" i="23"/>
  <c r="G8" i="23"/>
  <c r="G9" i="23"/>
  <c r="G10" i="23"/>
  <c r="G11" i="23"/>
  <c r="G12" i="23"/>
  <c r="G13" i="23"/>
  <c r="G14" i="23"/>
  <c r="G15" i="23"/>
  <c r="G16" i="23"/>
  <c r="G17" i="23"/>
  <c r="J6" i="23"/>
  <c r="J22" i="23" s="1"/>
  <c r="J7" i="23"/>
  <c r="J8" i="23"/>
  <c r="J9" i="23"/>
  <c r="J10" i="23"/>
  <c r="J11" i="23"/>
  <c r="J12" i="23"/>
  <c r="J13" i="23"/>
  <c r="J14" i="23"/>
  <c r="J15" i="23"/>
  <c r="J16" i="23"/>
  <c r="J17" i="23"/>
  <c r="M6" i="23"/>
  <c r="M7" i="23"/>
  <c r="M8" i="23"/>
  <c r="M9" i="23"/>
  <c r="M22" i="23" s="1"/>
  <c r="M23" i="23" s="1"/>
  <c r="M30" i="23" s="1"/>
  <c r="M10" i="23"/>
  <c r="M11" i="23"/>
  <c r="M12" i="23"/>
  <c r="M13" i="23"/>
  <c r="M14" i="23"/>
  <c r="M15" i="23"/>
  <c r="M16" i="23"/>
  <c r="M17" i="23"/>
  <c r="P6" i="23"/>
  <c r="P22" i="23" s="1"/>
  <c r="P7" i="23"/>
  <c r="P8" i="23"/>
  <c r="P9" i="23"/>
  <c r="P10" i="23"/>
  <c r="P11" i="23"/>
  <c r="P12" i="23"/>
  <c r="P13" i="23"/>
  <c r="P14" i="23"/>
  <c r="P15" i="23"/>
  <c r="P16" i="23"/>
  <c r="P17" i="23"/>
  <c r="S6" i="22"/>
  <c r="S7" i="22"/>
  <c r="S17" i="22" s="1"/>
  <c r="S8" i="22"/>
  <c r="S9" i="22"/>
  <c r="S10" i="22"/>
  <c r="S11" i="22"/>
  <c r="S12" i="22"/>
  <c r="S13" i="22"/>
  <c r="S14" i="22"/>
  <c r="S15" i="22"/>
  <c r="G6" i="22"/>
  <c r="G17" i="22" s="1"/>
  <c r="G7" i="22"/>
  <c r="G8" i="22"/>
  <c r="G9" i="22"/>
  <c r="G10" i="22"/>
  <c r="G11" i="22"/>
  <c r="G12" i="22"/>
  <c r="G13" i="22"/>
  <c r="G14" i="22"/>
  <c r="G15" i="22"/>
  <c r="J6" i="22"/>
  <c r="J17" i="22" s="1"/>
  <c r="J7" i="22"/>
  <c r="J8" i="22"/>
  <c r="J9" i="22"/>
  <c r="J10" i="22"/>
  <c r="J11" i="22"/>
  <c r="J12" i="22"/>
  <c r="J13" i="22"/>
  <c r="J14" i="22"/>
  <c r="J15" i="22"/>
  <c r="M6" i="22"/>
  <c r="M7" i="22"/>
  <c r="M8" i="22"/>
  <c r="M9" i="22"/>
  <c r="M10" i="22"/>
  <c r="M11" i="22"/>
  <c r="M12" i="22"/>
  <c r="M13" i="22"/>
  <c r="M14" i="22"/>
  <c r="M15" i="22"/>
  <c r="M17" i="22"/>
  <c r="P6" i="22"/>
  <c r="P7" i="22"/>
  <c r="P8" i="22"/>
  <c r="P9" i="22"/>
  <c r="P17" i="22" s="1"/>
  <c r="P10" i="22"/>
  <c r="P11" i="22"/>
  <c r="P12" i="22"/>
  <c r="P13" i="22"/>
  <c r="P14" i="22"/>
  <c r="P15" i="22"/>
  <c r="G6" i="21"/>
  <c r="G13" i="21" s="1"/>
  <c r="G7" i="21"/>
  <c r="G8" i="21"/>
  <c r="G9" i="21"/>
  <c r="G10" i="21"/>
  <c r="G11" i="21"/>
  <c r="J6" i="21"/>
  <c r="J7" i="21"/>
  <c r="J13" i="21" s="1"/>
  <c r="J8" i="21"/>
  <c r="J9" i="21"/>
  <c r="J10" i="21"/>
  <c r="J11" i="21"/>
  <c r="M6" i="21"/>
  <c r="M7" i="21"/>
  <c r="M8" i="21"/>
  <c r="M13" i="21" s="1"/>
  <c r="M9" i="21"/>
  <c r="M10" i="21"/>
  <c r="M11" i="21"/>
  <c r="P6" i="21"/>
  <c r="P7" i="21"/>
  <c r="P8" i="21"/>
  <c r="P9" i="21"/>
  <c r="P10" i="21"/>
  <c r="P13" i="21" s="1"/>
  <c r="P11" i="21"/>
  <c r="S6" i="20"/>
  <c r="S17" i="20" s="1"/>
  <c r="S18" i="20" s="1"/>
  <c r="S26" i="20" s="1"/>
  <c r="S7" i="20"/>
  <c r="S8" i="20"/>
  <c r="S9" i="20"/>
  <c r="S10" i="20"/>
  <c r="S11" i="20"/>
  <c r="S12" i="20"/>
  <c r="S13" i="20"/>
  <c r="S14" i="20"/>
  <c r="S15" i="20"/>
  <c r="S16" i="20"/>
  <c r="G6" i="20"/>
  <c r="G7" i="20"/>
  <c r="G8" i="20"/>
  <c r="G17" i="20" s="1"/>
  <c r="G9" i="20"/>
  <c r="G10" i="20"/>
  <c r="G11" i="20"/>
  <c r="G12" i="20"/>
  <c r="G13" i="20"/>
  <c r="G14" i="20"/>
  <c r="G15" i="20"/>
  <c r="G16" i="20"/>
  <c r="J6" i="20"/>
  <c r="J17" i="20" s="1"/>
  <c r="J7" i="20"/>
  <c r="J8" i="20"/>
  <c r="J9" i="20"/>
  <c r="J10" i="20"/>
  <c r="J11" i="20"/>
  <c r="J12" i="20"/>
  <c r="J13" i="20"/>
  <c r="J14" i="20"/>
  <c r="J15" i="20"/>
  <c r="J16" i="20"/>
  <c r="M6" i="20"/>
  <c r="M7" i="20"/>
  <c r="M8" i="20"/>
  <c r="M17" i="20" s="1"/>
  <c r="M9" i="20"/>
  <c r="M10" i="20"/>
  <c r="M11" i="20"/>
  <c r="M12" i="20"/>
  <c r="M13" i="20"/>
  <c r="M14" i="20"/>
  <c r="M15" i="20"/>
  <c r="M16" i="20"/>
  <c r="P6" i="20"/>
  <c r="P17" i="20" s="1"/>
  <c r="P7" i="20"/>
  <c r="P8" i="20"/>
  <c r="P9" i="20"/>
  <c r="P10" i="20"/>
  <c r="P11" i="20"/>
  <c r="P12" i="20"/>
  <c r="P13" i="20"/>
  <c r="P14" i="20"/>
  <c r="P15" i="20"/>
  <c r="P16" i="20"/>
  <c r="S16" i="7"/>
  <c r="P16" i="7"/>
  <c r="M16" i="7"/>
  <c r="J16" i="7"/>
  <c r="G16" i="7"/>
  <c r="G6" i="19"/>
  <c r="J6" i="19"/>
  <c r="M6" i="19"/>
  <c r="M17" i="19" s="1"/>
  <c r="P6" i="19"/>
  <c r="P11" i="19"/>
  <c r="P12" i="19"/>
  <c r="P13" i="19"/>
  <c r="P14" i="19"/>
  <c r="P15" i="19"/>
  <c r="S6" i="19"/>
  <c r="S17" i="19" s="1"/>
  <c r="G7" i="19"/>
  <c r="J7" i="19"/>
  <c r="M7" i="19"/>
  <c r="M11" i="19"/>
  <c r="M12" i="19"/>
  <c r="M13" i="19"/>
  <c r="M14" i="19"/>
  <c r="M15" i="19"/>
  <c r="P7" i="19"/>
  <c r="S7" i="19"/>
  <c r="G8" i="19"/>
  <c r="J8" i="19"/>
  <c r="M8" i="19"/>
  <c r="P8" i="19"/>
  <c r="P17" i="19" s="1"/>
  <c r="S8" i="19"/>
  <c r="G9" i="19"/>
  <c r="G11" i="19"/>
  <c r="G12" i="19"/>
  <c r="G13" i="19"/>
  <c r="G15" i="19"/>
  <c r="J9" i="19"/>
  <c r="M9" i="19"/>
  <c r="P9" i="19"/>
  <c r="S9" i="19"/>
  <c r="S11" i="19"/>
  <c r="S12" i="19"/>
  <c r="S10" i="19"/>
  <c r="S13" i="19"/>
  <c r="S14" i="19"/>
  <c r="S15" i="19"/>
  <c r="J11" i="19"/>
  <c r="J12" i="19"/>
  <c r="J13" i="19"/>
  <c r="J14" i="19"/>
  <c r="J15" i="19"/>
  <c r="J17" i="19" s="1"/>
  <c r="J18" i="19" s="1"/>
  <c r="J25" i="19" s="1"/>
  <c r="G10" i="19"/>
  <c r="G17" i="19" s="1"/>
  <c r="J10" i="19"/>
  <c r="M10" i="19"/>
  <c r="P10" i="19"/>
  <c r="J6" i="18"/>
  <c r="J12" i="18" s="1"/>
  <c r="M6" i="18"/>
  <c r="P6" i="18"/>
  <c r="S7" i="18"/>
  <c r="S10" i="18"/>
  <c r="S11" i="18"/>
  <c r="G7" i="18"/>
  <c r="G8" i="18"/>
  <c r="G9" i="18"/>
  <c r="G10" i="18"/>
  <c r="G11" i="18"/>
  <c r="J7" i="18"/>
  <c r="J8" i="18"/>
  <c r="J9" i="18"/>
  <c r="J10" i="18"/>
  <c r="J11" i="18"/>
  <c r="M7" i="18"/>
  <c r="M8" i="18"/>
  <c r="M9" i="18"/>
  <c r="M10" i="18"/>
  <c r="M11" i="18"/>
  <c r="M12" i="18" s="1"/>
  <c r="P7" i="18"/>
  <c r="P8" i="18"/>
  <c r="P10" i="18"/>
  <c r="P11" i="18"/>
  <c r="G6" i="17"/>
  <c r="J6" i="17"/>
  <c r="J10" i="17" s="1"/>
  <c r="M6" i="17"/>
  <c r="M10" i="17" s="1"/>
  <c r="P8" i="17"/>
  <c r="P9" i="17"/>
  <c r="G7" i="17"/>
  <c r="J7" i="17"/>
  <c r="M7" i="17"/>
  <c r="M8" i="17"/>
  <c r="M9" i="17"/>
  <c r="G8" i="17"/>
  <c r="J8" i="17"/>
  <c r="S8" i="17"/>
  <c r="G9" i="17"/>
  <c r="G10" i="17"/>
  <c r="J9" i="17"/>
  <c r="S9" i="17"/>
  <c r="G6" i="15"/>
  <c r="G12" i="15" s="1"/>
  <c r="J6" i="15"/>
  <c r="J12" i="15" s="1"/>
  <c r="M6" i="15"/>
  <c r="M12" i="15" s="1"/>
  <c r="P7" i="15"/>
  <c r="P9" i="15"/>
  <c r="P10" i="15"/>
  <c r="G7" i="15"/>
  <c r="J7" i="15"/>
  <c r="M7" i="15"/>
  <c r="M8" i="15"/>
  <c r="M9" i="15"/>
  <c r="M10" i="15"/>
  <c r="S7" i="15"/>
  <c r="G8" i="15"/>
  <c r="J8" i="15"/>
  <c r="S8" i="15"/>
  <c r="G9" i="15"/>
  <c r="G10" i="15"/>
  <c r="J9" i="15"/>
  <c r="S9" i="15"/>
  <c r="S10" i="15"/>
  <c r="J10" i="15"/>
  <c r="G6" i="14"/>
  <c r="G19" i="14" s="1"/>
  <c r="J6" i="14"/>
  <c r="M6" i="14"/>
  <c r="P6" i="14"/>
  <c r="S6" i="14"/>
  <c r="G7" i="14"/>
  <c r="J7" i="14"/>
  <c r="J19" i="14" s="1"/>
  <c r="M7" i="14"/>
  <c r="M19" i="14"/>
  <c r="P7" i="14"/>
  <c r="S7" i="14"/>
  <c r="G8" i="14"/>
  <c r="J8" i="14"/>
  <c r="J16" i="14"/>
  <c r="M8" i="14"/>
  <c r="P8" i="14"/>
  <c r="S8" i="14"/>
  <c r="G9" i="14"/>
  <c r="J9" i="14"/>
  <c r="M9" i="14"/>
  <c r="P9" i="14"/>
  <c r="S9" i="14"/>
  <c r="S19" i="14"/>
  <c r="P10" i="14"/>
  <c r="P12" i="14"/>
  <c r="P13" i="14"/>
  <c r="P14" i="14"/>
  <c r="P15" i="14"/>
  <c r="P16" i="14"/>
  <c r="G10" i="14"/>
  <c r="J10" i="14"/>
  <c r="M10" i="14"/>
  <c r="S10" i="14"/>
  <c r="G11" i="14"/>
  <c r="J11" i="14"/>
  <c r="M11" i="14"/>
  <c r="P11" i="14"/>
  <c r="S11" i="14"/>
  <c r="G12" i="14"/>
  <c r="J12" i="14"/>
  <c r="M12" i="14"/>
  <c r="S12" i="14"/>
  <c r="G13" i="14"/>
  <c r="J13" i="14"/>
  <c r="M13" i="14"/>
  <c r="S13" i="14"/>
  <c r="G14" i="14"/>
  <c r="J14" i="14"/>
  <c r="M14" i="14"/>
  <c r="S14" i="14"/>
  <c r="G15" i="14"/>
  <c r="J15" i="14"/>
  <c r="M15" i="14"/>
  <c r="S15" i="14"/>
  <c r="G16" i="14"/>
  <c r="M16" i="14"/>
  <c r="S16" i="14"/>
  <c r="G17" i="14"/>
  <c r="J17" i="14"/>
  <c r="M17" i="14"/>
  <c r="P17" i="14"/>
  <c r="S17" i="14"/>
  <c r="G6" i="13"/>
  <c r="J6" i="13"/>
  <c r="M6" i="13"/>
  <c r="M7" i="13"/>
  <c r="M8" i="13"/>
  <c r="M9" i="13"/>
  <c r="M10" i="13"/>
  <c r="M11" i="13"/>
  <c r="P6" i="13"/>
  <c r="P7" i="13"/>
  <c r="P8" i="13"/>
  <c r="P9" i="13"/>
  <c r="P10" i="13"/>
  <c r="P11" i="13"/>
  <c r="P13" i="13" s="1"/>
  <c r="S6" i="13"/>
  <c r="G7" i="13"/>
  <c r="J7" i="13"/>
  <c r="S7" i="13"/>
  <c r="G8" i="13"/>
  <c r="J8" i="13"/>
  <c r="S8" i="13"/>
  <c r="G9" i="13"/>
  <c r="G10" i="13"/>
  <c r="G11" i="13"/>
  <c r="J9" i="13"/>
  <c r="S9" i="13"/>
  <c r="S10" i="13"/>
  <c r="S11" i="13"/>
  <c r="J10" i="13"/>
  <c r="J11" i="13"/>
  <c r="J13" i="13"/>
  <c r="G6" i="12"/>
  <c r="J6" i="12"/>
  <c r="M6" i="12"/>
  <c r="M13" i="12" s="1"/>
  <c r="P9" i="12"/>
  <c r="P10" i="12"/>
  <c r="S6" i="12"/>
  <c r="G7" i="12"/>
  <c r="J7" i="12"/>
  <c r="J13" i="12" s="1"/>
  <c r="M7" i="12"/>
  <c r="M8" i="12"/>
  <c r="M9" i="12"/>
  <c r="M10" i="12"/>
  <c r="M11" i="12"/>
  <c r="S7" i="12"/>
  <c r="G8" i="12"/>
  <c r="J8" i="12"/>
  <c r="S8" i="12"/>
  <c r="G9" i="12"/>
  <c r="G10" i="12"/>
  <c r="G11" i="12"/>
  <c r="S9" i="12"/>
  <c r="S11" i="12"/>
  <c r="S10" i="12"/>
  <c r="J9" i="12"/>
  <c r="J10" i="12"/>
  <c r="J11" i="12"/>
  <c r="G6" i="11"/>
  <c r="J6" i="11"/>
  <c r="M9" i="11"/>
  <c r="M10" i="11"/>
  <c r="M11" i="11"/>
  <c r="M12" i="11"/>
  <c r="M13" i="11"/>
  <c r="M17" i="11"/>
  <c r="M6" i="11"/>
  <c r="P6" i="11"/>
  <c r="P17" i="11" s="1"/>
  <c r="S6" i="11"/>
  <c r="G7" i="11"/>
  <c r="J7" i="11"/>
  <c r="M7" i="11"/>
  <c r="P7" i="11"/>
  <c r="S7" i="11"/>
  <c r="G8" i="11"/>
  <c r="J8" i="11"/>
  <c r="J17" i="11" s="1"/>
  <c r="M8" i="11"/>
  <c r="P8" i="11"/>
  <c r="G9" i="11"/>
  <c r="J9" i="11"/>
  <c r="P9" i="11"/>
  <c r="G10" i="11"/>
  <c r="G17" i="11" s="1"/>
  <c r="J10" i="11"/>
  <c r="P10" i="11"/>
  <c r="S10" i="11"/>
  <c r="G11" i="11"/>
  <c r="J11" i="11"/>
  <c r="P11" i="11"/>
  <c r="S11" i="11"/>
  <c r="G12" i="11"/>
  <c r="J12" i="11"/>
  <c r="P12" i="11"/>
  <c r="S12" i="11"/>
  <c r="G13" i="11"/>
  <c r="J13" i="11"/>
  <c r="P13" i="11"/>
  <c r="S13" i="11"/>
  <c r="G14" i="11"/>
  <c r="J14" i="11"/>
  <c r="M14" i="11"/>
  <c r="P14" i="11"/>
  <c r="S14" i="11"/>
  <c r="G15" i="11"/>
  <c r="J15" i="11"/>
  <c r="M15" i="11"/>
  <c r="P15" i="11"/>
  <c r="S15" i="11"/>
  <c r="G6" i="9"/>
  <c r="J6" i="9"/>
  <c r="J17" i="9" s="1"/>
  <c r="J18" i="9" s="1"/>
  <c r="J25" i="9" s="1"/>
  <c r="M6" i="9"/>
  <c r="P6" i="9"/>
  <c r="P17" i="9" s="1"/>
  <c r="P7" i="9"/>
  <c r="P8" i="9"/>
  <c r="P10" i="9"/>
  <c r="P11" i="9"/>
  <c r="S6" i="9"/>
  <c r="S17" i="9" s="1"/>
  <c r="G7" i="9"/>
  <c r="J7" i="9"/>
  <c r="M7" i="9"/>
  <c r="M17" i="9" s="1"/>
  <c r="M8" i="9"/>
  <c r="M10" i="9"/>
  <c r="M11" i="9"/>
  <c r="S7" i="9"/>
  <c r="G8" i="9"/>
  <c r="J8" i="9"/>
  <c r="S8" i="9"/>
  <c r="G9" i="9"/>
  <c r="G17" i="9" s="1"/>
  <c r="G10" i="9"/>
  <c r="G11" i="9"/>
  <c r="J9" i="9"/>
  <c r="M9" i="9"/>
  <c r="P9" i="9"/>
  <c r="S9" i="9"/>
  <c r="S10" i="9"/>
  <c r="S11" i="9"/>
  <c r="J10" i="9"/>
  <c r="J11" i="9"/>
  <c r="G12" i="9"/>
  <c r="J12" i="9"/>
  <c r="M12" i="9"/>
  <c r="P12" i="9"/>
  <c r="S12" i="9"/>
  <c r="G13" i="9"/>
  <c r="J13" i="9"/>
  <c r="M13" i="9"/>
  <c r="P13" i="9"/>
  <c r="S13" i="9"/>
  <c r="G14" i="9"/>
  <c r="J14" i="9"/>
  <c r="M14" i="9"/>
  <c r="P14" i="9"/>
  <c r="S14" i="9"/>
  <c r="G15" i="9"/>
  <c r="J15" i="9"/>
  <c r="M15" i="9"/>
  <c r="P15" i="9"/>
  <c r="S15" i="9"/>
  <c r="G6" i="7"/>
  <c r="G17" i="7" s="1"/>
  <c r="J6" i="7"/>
  <c r="M6" i="7"/>
  <c r="P6" i="7"/>
  <c r="S6" i="7"/>
  <c r="G7" i="7"/>
  <c r="J7" i="7"/>
  <c r="M7" i="7"/>
  <c r="P7" i="7"/>
  <c r="S7" i="7"/>
  <c r="S17" i="7" s="1"/>
  <c r="G8" i="7"/>
  <c r="J8" i="7"/>
  <c r="J17" i="7" s="1"/>
  <c r="M8" i="7"/>
  <c r="P8" i="7"/>
  <c r="S8" i="7"/>
  <c r="G9" i="7"/>
  <c r="J9" i="7"/>
  <c r="M9" i="7"/>
  <c r="M17" i="7" s="1"/>
  <c r="M18" i="7" s="1"/>
  <c r="M25" i="7" s="1"/>
  <c r="P9" i="7"/>
  <c r="S9" i="7"/>
  <c r="G10" i="7"/>
  <c r="J10" i="7"/>
  <c r="M10" i="7"/>
  <c r="P10" i="7"/>
  <c r="S10" i="7"/>
  <c r="G11" i="7"/>
  <c r="J11" i="7"/>
  <c r="M11" i="7"/>
  <c r="P11" i="7"/>
  <c r="S11" i="7"/>
  <c r="G12" i="7"/>
  <c r="J12" i="7"/>
  <c r="M12" i="7"/>
  <c r="P12" i="7"/>
  <c r="S12" i="7"/>
  <c r="G13" i="7"/>
  <c r="J13" i="7"/>
  <c r="M13" i="7"/>
  <c r="P13" i="7"/>
  <c r="S13" i="7"/>
  <c r="G14" i="7"/>
  <c r="J14" i="7"/>
  <c r="M14" i="7"/>
  <c r="P14" i="7"/>
  <c r="P17" i="7" s="1"/>
  <c r="S14" i="7"/>
  <c r="D15" i="7"/>
  <c r="G15" i="7"/>
  <c r="P15" i="7"/>
  <c r="M15" i="7"/>
  <c r="J15" i="7"/>
  <c r="S15" i="7"/>
  <c r="G6" i="6"/>
  <c r="G7" i="6"/>
  <c r="G8" i="6"/>
  <c r="G17" i="6" s="1"/>
  <c r="G9" i="6"/>
  <c r="G10" i="6"/>
  <c r="G11" i="6"/>
  <c r="G12" i="6"/>
  <c r="G13" i="6"/>
  <c r="G14" i="6"/>
  <c r="G15" i="6"/>
  <c r="J6" i="6"/>
  <c r="M6" i="6"/>
  <c r="P6" i="6"/>
  <c r="P17" i="6" s="1"/>
  <c r="P18" i="6" s="1"/>
  <c r="P25" i="6" s="1"/>
  <c r="P7" i="6"/>
  <c r="P8" i="6"/>
  <c r="P9" i="6"/>
  <c r="P10" i="6"/>
  <c r="P11" i="6"/>
  <c r="P12" i="6"/>
  <c r="P13" i="6"/>
  <c r="P14" i="6"/>
  <c r="P15" i="6"/>
  <c r="J7" i="6"/>
  <c r="J8" i="6"/>
  <c r="J9" i="6"/>
  <c r="J17" i="6" s="1"/>
  <c r="J10" i="6"/>
  <c r="J11" i="6"/>
  <c r="J12" i="6"/>
  <c r="J13" i="6"/>
  <c r="J14" i="6"/>
  <c r="J15" i="6"/>
  <c r="M7" i="6"/>
  <c r="M17" i="6" s="1"/>
  <c r="M8" i="6"/>
  <c r="M9" i="6"/>
  <c r="M10" i="6"/>
  <c r="M11" i="6"/>
  <c r="M12" i="6"/>
  <c r="M13" i="6"/>
  <c r="M14" i="6"/>
  <c r="M15" i="6"/>
  <c r="S6" i="6"/>
  <c r="S7" i="6"/>
  <c r="S8" i="6"/>
  <c r="S9" i="6"/>
  <c r="S10" i="6"/>
  <c r="S17" i="6" s="1"/>
  <c r="S18" i="6" s="1"/>
  <c r="S25" i="6" s="1"/>
  <c r="S11" i="6"/>
  <c r="S12" i="6"/>
  <c r="S13" i="6"/>
  <c r="S14" i="6"/>
  <c r="S15" i="6"/>
  <c r="G6" i="3"/>
  <c r="J6" i="3"/>
  <c r="M6" i="3"/>
  <c r="M19" i="3" s="1"/>
  <c r="P6" i="3"/>
  <c r="S6" i="3"/>
  <c r="S19" i="3" s="1"/>
  <c r="G7" i="3"/>
  <c r="J7" i="3"/>
  <c r="M7" i="3"/>
  <c r="P7" i="3"/>
  <c r="S7" i="3"/>
  <c r="G8" i="3"/>
  <c r="G9" i="3"/>
  <c r="G10" i="3"/>
  <c r="G11" i="3"/>
  <c r="G12" i="3"/>
  <c r="G13" i="3"/>
  <c r="G14" i="3"/>
  <c r="G15" i="3"/>
  <c r="G16" i="3"/>
  <c r="G17" i="3"/>
  <c r="G19" i="3"/>
  <c r="J8" i="3"/>
  <c r="M8" i="3"/>
  <c r="P8" i="3"/>
  <c r="S8" i="3"/>
  <c r="J9" i="3"/>
  <c r="M9" i="3"/>
  <c r="P9" i="3"/>
  <c r="S9" i="3"/>
  <c r="J10" i="3"/>
  <c r="M10" i="3"/>
  <c r="P10" i="3"/>
  <c r="S10" i="3"/>
  <c r="J11" i="3"/>
  <c r="M11" i="3"/>
  <c r="P11" i="3"/>
  <c r="S11" i="3"/>
  <c r="I12" i="3"/>
  <c r="J12" i="3" s="1"/>
  <c r="L12" i="3"/>
  <c r="M12" i="3"/>
  <c r="P12" i="3"/>
  <c r="S12" i="3"/>
  <c r="I13" i="3"/>
  <c r="J13" i="3"/>
  <c r="L13" i="3"/>
  <c r="M13" i="3" s="1"/>
  <c r="P13" i="3"/>
  <c r="S13" i="3"/>
  <c r="J14" i="3"/>
  <c r="M14" i="3"/>
  <c r="P14" i="3"/>
  <c r="S14" i="3"/>
  <c r="J15" i="3"/>
  <c r="M15" i="3"/>
  <c r="P15" i="3"/>
  <c r="S15" i="3"/>
  <c r="J16" i="3"/>
  <c r="M16" i="3"/>
  <c r="P16" i="3"/>
  <c r="S16" i="3"/>
  <c r="J17" i="3"/>
  <c r="M17" i="3"/>
  <c r="P17" i="3"/>
  <c r="S17" i="3"/>
  <c r="P19" i="3"/>
  <c r="M13" i="13" l="1"/>
  <c r="S18" i="7"/>
  <c r="S25" i="7" s="1"/>
  <c r="G18" i="9"/>
  <c r="G25" i="9" s="1"/>
  <c r="M18" i="9"/>
  <c r="M25" i="9" s="1"/>
  <c r="P18" i="9"/>
  <c r="P25" i="9" s="1"/>
  <c r="G18" i="7"/>
  <c r="G25" i="7" s="1"/>
  <c r="M13" i="18"/>
  <c r="M20" i="18" s="1"/>
  <c r="G18" i="19"/>
  <c r="G25" i="19" s="1"/>
  <c r="P18" i="22"/>
  <c r="P25" i="22" s="1"/>
  <c r="J18" i="22"/>
  <c r="J25" i="22" s="1"/>
  <c r="P23" i="23"/>
  <c r="P30" i="23" s="1"/>
  <c r="J23" i="23"/>
  <c r="J30" i="23" s="1"/>
  <c r="S18" i="9"/>
  <c r="S25" i="9" s="1"/>
  <c r="J18" i="11"/>
  <c r="J25" i="11" s="1"/>
  <c r="P18" i="11"/>
  <c r="P25" i="11" s="1"/>
  <c r="P12" i="18"/>
  <c r="P13" i="18" s="1"/>
  <c r="P20" i="18" s="1"/>
  <c r="G18" i="22"/>
  <c r="G25" i="22" s="1"/>
  <c r="M18" i="22"/>
  <c r="M25" i="22" s="1"/>
  <c r="S23" i="23"/>
  <c r="S30" i="23" s="1"/>
  <c r="G13" i="18"/>
  <c r="G20" i="18" s="1"/>
  <c r="G18" i="6"/>
  <c r="G25" i="6" s="1"/>
  <c r="M18" i="19"/>
  <c r="M25" i="19" s="1"/>
  <c r="J18" i="20"/>
  <c r="J26" i="20" s="1"/>
  <c r="S18" i="22"/>
  <c r="S25" i="22" s="1"/>
  <c r="S13" i="21"/>
  <c r="S14" i="21" s="1"/>
  <c r="S21" i="21" s="1"/>
  <c r="R6" i="17"/>
  <c r="S6" i="17" s="1"/>
  <c r="S10" i="17" s="1"/>
  <c r="P6" i="17"/>
  <c r="P10" i="17" s="1"/>
  <c r="P11" i="17" s="1"/>
  <c r="P18" i="17" s="1"/>
  <c r="G18" i="11"/>
  <c r="G25" i="11" s="1"/>
  <c r="S17" i="11"/>
  <c r="S18" i="11" s="1"/>
  <c r="S25" i="11" s="1"/>
  <c r="M18" i="11"/>
  <c r="M25" i="11" s="1"/>
  <c r="S18" i="19"/>
  <c r="S25" i="19" s="1"/>
  <c r="G18" i="20"/>
  <c r="G26" i="20" s="1"/>
  <c r="G23" i="23"/>
  <c r="G30" i="23" s="1"/>
  <c r="S20" i="24"/>
  <c r="S27" i="24" s="1"/>
  <c r="P20" i="24"/>
  <c r="P27" i="24" s="1"/>
  <c r="P7" i="17"/>
  <c r="R7" i="17"/>
  <c r="S7" i="17" s="1"/>
  <c r="G14" i="21"/>
  <c r="G21" i="21" s="1"/>
  <c r="J18" i="6"/>
  <c r="J25" i="6" s="1"/>
  <c r="P18" i="7"/>
  <c r="P25" i="7" s="1"/>
  <c r="J18" i="7"/>
  <c r="J25" i="7" s="1"/>
  <c r="P18" i="20"/>
  <c r="P26" i="20" s="1"/>
  <c r="J20" i="24"/>
  <c r="J27" i="24" s="1"/>
  <c r="S12" i="18"/>
  <c r="J19" i="3"/>
  <c r="M18" i="6"/>
  <c r="M25" i="6" s="1"/>
  <c r="P18" i="19"/>
  <c r="P25" i="19" s="1"/>
  <c r="M18" i="20"/>
  <c r="M26" i="20" s="1"/>
  <c r="G20" i="24"/>
  <c r="G27" i="24" s="1"/>
  <c r="P6" i="15"/>
  <c r="S17" i="25"/>
  <c r="P9" i="18"/>
  <c r="P12" i="15"/>
  <c r="P13" i="15" s="1"/>
  <c r="P20" i="15" s="1"/>
  <c r="S12" i="15"/>
  <c r="S13" i="15" s="1"/>
  <c r="S20" i="15" s="1"/>
  <c r="G13" i="15"/>
  <c r="G20" i="15" s="1"/>
  <c r="J13" i="15"/>
  <c r="J20" i="15" s="1"/>
  <c r="S13" i="12"/>
  <c r="S13" i="13"/>
  <c r="P19" i="14"/>
  <c r="P20" i="14" s="1"/>
  <c r="P27" i="14" s="1"/>
  <c r="P17" i="25"/>
  <c r="J17" i="25"/>
  <c r="M17" i="25"/>
  <c r="G17" i="25"/>
  <c r="G13" i="13"/>
  <c r="G14" i="13" s="1"/>
  <c r="G21" i="13" s="1"/>
  <c r="P14" i="13"/>
  <c r="P21" i="13" s="1"/>
  <c r="J14" i="13"/>
  <c r="J21" i="13" s="1"/>
  <c r="P13" i="12"/>
  <c r="G13" i="12"/>
  <c r="J17" i="26"/>
  <c r="P17" i="26"/>
  <c r="S17" i="26"/>
  <c r="G17" i="26"/>
  <c r="M17" i="26"/>
  <c r="S11" i="17" l="1"/>
  <c r="S18" i="17" s="1"/>
  <c r="J20" i="3"/>
  <c r="J27" i="3" s="1"/>
  <c r="G20" i="3"/>
  <c r="G27" i="3" s="1"/>
  <c r="S13" i="18"/>
  <c r="S20" i="18" s="1"/>
  <c r="M20" i="3"/>
  <c r="M27" i="3" s="1"/>
  <c r="J13" i="18"/>
  <c r="J20" i="18" s="1"/>
  <c r="M14" i="21"/>
  <c r="M21" i="21" s="1"/>
  <c r="G18" i="26"/>
  <c r="G25" i="26" s="1"/>
  <c r="M13" i="15"/>
  <c r="M20" i="15" s="1"/>
  <c r="P14" i="21"/>
  <c r="P21" i="21" s="1"/>
  <c r="J14" i="21"/>
  <c r="J21" i="21" s="1"/>
  <c r="G11" i="17"/>
  <c r="G18" i="17" s="1"/>
  <c r="S20" i="3"/>
  <c r="S27" i="3" s="1"/>
  <c r="P20" i="3"/>
  <c r="P27" i="3" s="1"/>
  <c r="J11" i="17"/>
  <c r="J18" i="17" s="1"/>
  <c r="M11" i="17"/>
  <c r="M18" i="17" s="1"/>
  <c r="M14" i="13"/>
  <c r="M21" i="13" s="1"/>
  <c r="P14" i="12"/>
  <c r="P21" i="12" s="1"/>
  <c r="S14" i="13"/>
  <c r="S21" i="13" s="1"/>
  <c r="G20" i="14"/>
  <c r="G27" i="14" s="1"/>
  <c r="S20" i="14"/>
  <c r="S27" i="14" s="1"/>
  <c r="M20" i="14"/>
  <c r="M27" i="14" s="1"/>
  <c r="J20" i="14"/>
  <c r="J27" i="14" s="1"/>
  <c r="S18" i="25"/>
  <c r="S25" i="25" s="1"/>
  <c r="J18" i="25"/>
  <c r="J25" i="25" s="1"/>
  <c r="G18" i="25"/>
  <c r="G25" i="25" s="1"/>
  <c r="M18" i="25"/>
  <c r="M25" i="25" s="1"/>
  <c r="P18" i="25"/>
  <c r="P25" i="25" s="1"/>
  <c r="G14" i="12"/>
  <c r="G21" i="12" s="1"/>
  <c r="S14" i="12"/>
  <c r="S21" i="12" s="1"/>
  <c r="J14" i="12"/>
  <c r="J21" i="12" s="1"/>
  <c r="M14" i="12"/>
  <c r="M21" i="12" s="1"/>
  <c r="S18" i="26"/>
  <c r="S25" i="26" s="1"/>
  <c r="M18" i="26"/>
  <c r="M25" i="26" s="1"/>
  <c r="J18" i="26"/>
  <c r="J25" i="26" s="1"/>
  <c r="P18" i="26"/>
  <c r="P25" i="2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C0FC5A-2881-442C-8CD3-1D4C5C754D23}" sourceFile="I:\Alder Constructions\00.3 Construction Management\02 Supply Chain\01 PREFERRED SUPPLIERS\1. LABOUR\Pref Supp Eval-LABOUR.xlsx" keepAlive="1" name="Pref Supp Eval-LABOUR" type="5" refreshedVersion="0" new="1" background="1">
    <dbPr connection="Provider=Microsoft.ACE.OLEDB.12.0;Password=&quot;&quot;;User ID=Admin;Data Source=I:\Alder Constructions\00.3 Construction Management\02 Supply Chain\01 PREFERRED SUPPLIERS\1. LABOUR\Pref Supp Eval-LABOUR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Template$" commandType="3"/>
  </connection>
  <connection id="2" xr16:uid="{89111B39-AFA9-441D-A0C6-6EA273F73DD7}" sourceFile="I:\Alder Constructions\00.3 Construction Management\02 Supply Chain\01 PREFERRED SUPPLIERS\1. LABOUR\Pref Supp Eval-LABOUR.xlsx" odcFile="C:\Users\Sammy Amos\Documents\My Data Sources\Pref Supp Eval-LABOUR Template$.od.odc" keepAlive="1" name="Pref Supp Eval-LABOUR Template$.od" type="5" refreshedVersion="0" new="1" background="1">
    <dbPr connection="Provider=Microsoft.ACE.OLEDB.12.0;Password=&quot;&quot;;User ID=Admin;Data Source=I:\Alder Constructions\00.3 Construction Management\02 Supply Chain\01 PREFERRED SUPPLIERS\1. LABOUR\Pref Supp Eval-LABOUR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Template$" commandType="3"/>
  </connection>
</connections>
</file>

<file path=xl/sharedStrings.xml><?xml version="1.0" encoding="utf-8"?>
<sst xmlns="http://schemas.openxmlformats.org/spreadsheetml/2006/main" count="2273" uniqueCount="798">
  <si>
    <t>TRADE</t>
  </si>
  <si>
    <t>ENTITY</t>
  </si>
  <si>
    <t>CONTACT NAME</t>
  </si>
  <si>
    <t>PHONE</t>
  </si>
  <si>
    <t>EMAIL</t>
  </si>
  <si>
    <t>LABOUR</t>
  </si>
  <si>
    <t>Betta People</t>
  </si>
  <si>
    <t>Get Group</t>
  </si>
  <si>
    <t>CONCRETE CUTTING</t>
  </si>
  <si>
    <t>ACCOMMODATION</t>
  </si>
  <si>
    <t>TEMP FENCING</t>
  </si>
  <si>
    <t>CRANAGE</t>
  </si>
  <si>
    <t>CONCRETE PUMPING</t>
  </si>
  <si>
    <t>TRAFFIC CONTROL</t>
  </si>
  <si>
    <t>SURVEY</t>
  </si>
  <si>
    <t>SECURITY</t>
  </si>
  <si>
    <t>JOINT SEALING</t>
  </si>
  <si>
    <t>PLANT &amp; EQUIP</t>
  </si>
  <si>
    <t>UNDERGROUND SERVICE LOCATORS</t>
  </si>
  <si>
    <t>VACUUM EXCAVATION</t>
  </si>
  <si>
    <t>ROADSWEEPING</t>
  </si>
  <si>
    <t>PUMP OUT</t>
  </si>
  <si>
    <t>CONCRETE TESTING</t>
  </si>
  <si>
    <t>Campbell Underwood</t>
  </si>
  <si>
    <t>0499 922 410</t>
  </si>
  <si>
    <t>campbell@bettapeople.com</t>
  </si>
  <si>
    <t>Jackie Fraser</t>
  </si>
  <si>
    <t>jackie@getdirected.com.au</t>
  </si>
  <si>
    <t>SEQ Concrete Cutting</t>
  </si>
  <si>
    <t>Andrew Wolter</t>
  </si>
  <si>
    <t>Diesels</t>
  </si>
  <si>
    <t>Daniel Creig</t>
  </si>
  <si>
    <t>0422 632 961</t>
  </si>
  <si>
    <t>0400 077 855</t>
  </si>
  <si>
    <t>Panlefab</t>
  </si>
  <si>
    <t>Michael Brown</t>
  </si>
  <si>
    <t>0434 630 171</t>
  </si>
  <si>
    <t>Ausco</t>
  </si>
  <si>
    <t>Bernadette Bramble</t>
  </si>
  <si>
    <t>0419 003 693</t>
  </si>
  <si>
    <t>bernadette.bramble@ausco.com.au</t>
  </si>
  <si>
    <t>Pink Fence</t>
  </si>
  <si>
    <t>TFH</t>
  </si>
  <si>
    <t>Mandy Souter</t>
  </si>
  <si>
    <t>07 3299 2211</t>
  </si>
  <si>
    <t>AB Crane Hire</t>
  </si>
  <si>
    <t>Belinda Matthews</t>
  </si>
  <si>
    <t>0434 447 469</t>
  </si>
  <si>
    <t>belinda@abcranehire.com.au</t>
  </si>
  <si>
    <t>Davo's Crane Hire</t>
  </si>
  <si>
    <t>Adam Spiers</t>
  </si>
  <si>
    <t>0428 494 464</t>
  </si>
  <si>
    <t>adam@davoscranes.com.au</t>
  </si>
  <si>
    <t>Mobile Concrete Pumping</t>
  </si>
  <si>
    <t>Jake Stoops</t>
  </si>
  <si>
    <t>0411 233 896</t>
  </si>
  <si>
    <t>info@mobileconcretepumping.com.au</t>
  </si>
  <si>
    <t>Coastwide Concrete Pumping</t>
  </si>
  <si>
    <t>Matt Cole</t>
  </si>
  <si>
    <t>0447 722 650</t>
  </si>
  <si>
    <t>matt@cwcp.com.au</t>
  </si>
  <si>
    <t>Tiago Ortolani</t>
  </si>
  <si>
    <t>0416 433 211</t>
  </si>
  <si>
    <t>tiago@tcinnovations.com.au</t>
  </si>
  <si>
    <t>Platinum Traffic Services</t>
  </si>
  <si>
    <t>TC Innovations</t>
  </si>
  <si>
    <t>Erron Smith</t>
  </si>
  <si>
    <t>0423 609 007</t>
  </si>
  <si>
    <t>MPA Surveying</t>
  </si>
  <si>
    <t>David Measki</t>
  </si>
  <si>
    <t>0448 126 402</t>
  </si>
  <si>
    <t>d.measki@mpasurveying.com.au</t>
  </si>
  <si>
    <t>Hutch Engineering Surveys</t>
  </si>
  <si>
    <t>Stewart Hutch</t>
  </si>
  <si>
    <t>0418 756 801</t>
  </si>
  <si>
    <t>hutchsurveys@gmail.com</t>
  </si>
  <si>
    <t>Challenger Knight Security</t>
  </si>
  <si>
    <t>Garth Matheson</t>
  </si>
  <si>
    <t>0420 517 610</t>
  </si>
  <si>
    <t>garth@challengerknight.com.au</t>
  </si>
  <si>
    <t>EVS Group</t>
  </si>
  <si>
    <t>Victor Lazarev</t>
  </si>
  <si>
    <t>0413 833 191</t>
  </si>
  <si>
    <t xml:space="preserve">vlazarev@evsgroup.com.au </t>
  </si>
  <si>
    <t>Seal the Deal Caulking</t>
  </si>
  <si>
    <t>0424 861 013</t>
  </si>
  <si>
    <t>Peter Giotas</t>
  </si>
  <si>
    <t>sealthedealcaulking@gmail.com</t>
  </si>
  <si>
    <t>All Caulk</t>
  </si>
  <si>
    <t>Alan Rasmussen</t>
  </si>
  <si>
    <t>0402 984 885</t>
  </si>
  <si>
    <t>allcaulk@live.com</t>
  </si>
  <si>
    <t>Coast 2 Coast</t>
  </si>
  <si>
    <t>Chris Anderson</t>
  </si>
  <si>
    <t>0413 700 502</t>
  </si>
  <si>
    <t>chris@coast2coast.com.au</t>
  </si>
  <si>
    <t>BPH</t>
  </si>
  <si>
    <t>Clayton Reed</t>
  </si>
  <si>
    <t>07 3245 6066</t>
  </si>
  <si>
    <t>operations@brancatella.com.au</t>
  </si>
  <si>
    <t>Lambert Locations</t>
  </si>
  <si>
    <t>Monique Lambert</t>
  </si>
  <si>
    <t>1300 150 035</t>
  </si>
  <si>
    <t>admin@lambertlocations.com.au</t>
  </si>
  <si>
    <t>Dynamic Excavations</t>
  </si>
  <si>
    <t>Drew Cuthbert</t>
  </si>
  <si>
    <t>0421 406 642</t>
  </si>
  <si>
    <t>admin@dynamicexcavation.com.au</t>
  </si>
  <si>
    <t>0429 540 787</t>
  </si>
  <si>
    <t>Eagle Alliance</t>
  </si>
  <si>
    <t>Rui Lopes</t>
  </si>
  <si>
    <t>07 3843 1649</t>
  </si>
  <si>
    <t>rui@eaglealliance.com.au</t>
  </si>
  <si>
    <t>Alder Constructions - Preferred Supplier Summary</t>
  </si>
  <si>
    <t>Sweeping the Coast</t>
  </si>
  <si>
    <t>Jon Ryan</t>
  </si>
  <si>
    <t>0400 055 549</t>
  </si>
  <si>
    <t>jon@sweepingthecoast.com.au</t>
  </si>
  <si>
    <t>sales@dynamicexcavations.com.au</t>
  </si>
  <si>
    <t>Panelfab</t>
  </si>
  <si>
    <t>Global Waste Services</t>
  </si>
  <si>
    <t>Rhonda Beattie</t>
  </si>
  <si>
    <t>07 3822 3832</t>
  </si>
  <si>
    <t>accounts@globalwasteqld.com</t>
  </si>
  <si>
    <t>Independent Concrete Testing</t>
  </si>
  <si>
    <t>David Snow</t>
  </si>
  <si>
    <t>0448 814 010</t>
  </si>
  <si>
    <t xml:space="preserve">ict_qld6@bigpond.com </t>
  </si>
  <si>
    <t>KCT</t>
  </si>
  <si>
    <t>Robert Kearney</t>
  </si>
  <si>
    <t>0439 548 862</t>
  </si>
  <si>
    <t xml:space="preserve">robert@kct.com.au </t>
  </si>
  <si>
    <t>Ranked No. 8; dropped to compare new supplier</t>
  </si>
  <si>
    <t>Our Solutions</t>
  </si>
  <si>
    <t>Your Resourcing</t>
  </si>
  <si>
    <t>Why</t>
  </si>
  <si>
    <t>When</t>
  </si>
  <si>
    <t>Supplier</t>
  </si>
  <si>
    <t>SUPPLIER DROPPED FROM ABOVE RANKING</t>
  </si>
  <si>
    <t>Quantity is indicative, based upon a typical project, for evaluation purposes only.</t>
  </si>
  <si>
    <t>Notes:</t>
  </si>
  <si>
    <t>0447 259 722</t>
  </si>
  <si>
    <t>Mobile</t>
  </si>
  <si>
    <t>sam.wood@workpac.com</t>
  </si>
  <si>
    <t>E-mail</t>
  </si>
  <si>
    <t>Sam Wood</t>
  </si>
  <si>
    <t>Name</t>
  </si>
  <si>
    <t>Contact Details</t>
  </si>
  <si>
    <t>Preferred Status</t>
  </si>
  <si>
    <t>8 hr day</t>
  </si>
  <si>
    <t>Basis</t>
  </si>
  <si>
    <t>Brisbane/Gold Coast</t>
  </si>
  <si>
    <t>SEQ Region</t>
  </si>
  <si>
    <t>Brisbane</t>
  </si>
  <si>
    <t>Location</t>
  </si>
  <si>
    <t>(Not Specified)</t>
  </si>
  <si>
    <t>4 hr min</t>
  </si>
  <si>
    <t>Minimum</t>
  </si>
  <si>
    <t>End of 2017/2018 fin year</t>
  </si>
  <si>
    <t>Expiry</t>
  </si>
  <si>
    <t>Qualifications</t>
  </si>
  <si>
    <t>Price Status</t>
  </si>
  <si>
    <t>Total</t>
  </si>
  <si>
    <t>Avg Lab rate inc on costs</t>
  </si>
  <si>
    <t>day</t>
  </si>
  <si>
    <t>Meal Allowance (if norm hrs exceeded)</t>
  </si>
  <si>
    <t>Daily</t>
  </si>
  <si>
    <t>Travel</t>
  </si>
  <si>
    <t>On Costs</t>
  </si>
  <si>
    <t>hr</t>
  </si>
  <si>
    <t>Double</t>
  </si>
  <si>
    <t>Time &amp; Half</t>
  </si>
  <si>
    <t>Labourer</t>
  </si>
  <si>
    <t>Building Trades</t>
  </si>
  <si>
    <t>Operators</t>
  </si>
  <si>
    <t>L2</t>
  </si>
  <si>
    <t>Traffic Contoller</t>
  </si>
  <si>
    <t>L3</t>
  </si>
  <si>
    <t>Labourer - Skilled</t>
  </si>
  <si>
    <t>Labour</t>
  </si>
  <si>
    <t>Comments</t>
  </si>
  <si>
    <t>Rate</t>
  </si>
  <si>
    <t>COMMENTS</t>
  </si>
  <si>
    <t>RPR</t>
  </si>
  <si>
    <t>Entity:</t>
  </si>
  <si>
    <t>AWX</t>
  </si>
  <si>
    <t>Job Connect</t>
  </si>
  <si>
    <t>Workpac</t>
  </si>
  <si>
    <t>Trident Labour</t>
  </si>
  <si>
    <t>Unit</t>
  </si>
  <si>
    <t>Qty</t>
  </si>
  <si>
    <t>Detail</t>
  </si>
  <si>
    <t>Description</t>
  </si>
  <si>
    <t>Ref</t>
  </si>
  <si>
    <t>Date:</t>
  </si>
  <si>
    <t>Preferred Supplier Evaluation</t>
  </si>
  <si>
    <t>Trade:</t>
  </si>
  <si>
    <t>Alder Constructions</t>
  </si>
  <si>
    <t>Ranked No. 5 when dropped out of Fast Cut, Diesels, SEQ Concrete Cutting &amp; Cut it out</t>
  </si>
  <si>
    <t>RDA</t>
  </si>
  <si>
    <t>Ranked No. 5 when dropped out of Fast Cut, Cut it out, Diesels &amp; SEQ Concrete Cutting</t>
  </si>
  <si>
    <t>Big Reds</t>
  </si>
  <si>
    <t>Ranked No. 5 when dropped out of Fast Cut, Cut it out, Diesels &amp; Big Reds</t>
  </si>
  <si>
    <t>Icut</t>
  </si>
  <si>
    <t>07 3265 6537 / 0414 756 052</t>
  </si>
  <si>
    <t>0400 264 423 / 0414 510 444</t>
  </si>
  <si>
    <t>0413 871 174</t>
  </si>
  <si>
    <t>info@dieselsconcretcutting.com.au</t>
  </si>
  <si>
    <t>icutqld@bigpond.com</t>
  </si>
  <si>
    <t>admin@fastcut.com.au</t>
  </si>
  <si>
    <t>info@cutitoutconcrete.com.au</t>
  </si>
  <si>
    <t>accounts@arrowconcretecutting.com.au</t>
  </si>
  <si>
    <t>Louise McMurtie / Rob East</t>
  </si>
  <si>
    <t>Joe / Kris</t>
  </si>
  <si>
    <t>Joanne Mitchell</t>
  </si>
  <si>
    <t>Brisbane /Gold Coast</t>
  </si>
  <si>
    <t>per visit</t>
  </si>
  <si>
    <t>Min Charge</t>
  </si>
  <si>
    <t>per hour</t>
  </si>
  <si>
    <t>Wait Time</t>
  </si>
  <si>
    <t>Establishment Fee</t>
  </si>
  <si>
    <t>265mm dia.</t>
  </si>
  <si>
    <t>10mm incmts</t>
  </si>
  <si>
    <t>no</t>
  </si>
  <si>
    <t>250mm dia, 100mm dp</t>
  </si>
  <si>
    <t>125mm dia, 100mm dp</t>
  </si>
  <si>
    <t>100mm dia, 100mm dp</t>
  </si>
  <si>
    <t>Core Drilling</t>
  </si>
  <si>
    <t>m</t>
  </si>
  <si>
    <t>200mm depth</t>
  </si>
  <si>
    <t>150mm depth</t>
  </si>
  <si>
    <t>100mm depth</t>
  </si>
  <si>
    <t>Sawing Asphalt</t>
  </si>
  <si>
    <t>Sawing Concrete</t>
  </si>
  <si>
    <t>Fast Cut</t>
  </si>
  <si>
    <t>Cut It Out</t>
  </si>
  <si>
    <t>Concrete Cutting</t>
  </si>
  <si>
    <t>0434 606 737</t>
  </si>
  <si>
    <t>0434 360 171</t>
  </si>
  <si>
    <t>keely.doherty@atco.com</t>
  </si>
  <si>
    <t>Bernadette.Bramble@ausco.com.au</t>
  </si>
  <si>
    <t>Keely Doherty</t>
  </si>
  <si>
    <t>Gold Coast/Brisbane</t>
  </si>
  <si>
    <t>6 month term</t>
  </si>
  <si>
    <t>42 Days</t>
  </si>
  <si>
    <t>(not specified)</t>
  </si>
  <si>
    <t>month</t>
  </si>
  <si>
    <t>20'x8'Container</t>
  </si>
  <si>
    <t>10'x8' Container</t>
  </si>
  <si>
    <t>Containers</t>
  </si>
  <si>
    <t>4000L</t>
  </si>
  <si>
    <t>6m Tank 4500L</t>
  </si>
  <si>
    <t>3m Tank 2200L</t>
  </si>
  <si>
    <t>Tanks</t>
  </si>
  <si>
    <t>visit</t>
  </si>
  <si>
    <t>Chemical Toilet Service (pump out)</t>
  </si>
  <si>
    <t>Steps &amp; Landing for Toilet on Tank</t>
  </si>
  <si>
    <t>5 Pan Ablution</t>
  </si>
  <si>
    <t>4 Pan Ablution</t>
  </si>
  <si>
    <t>3 Pan Ablution</t>
  </si>
  <si>
    <t>2 Pan Ablution</t>
  </si>
  <si>
    <t>High Rise (single pan)</t>
  </si>
  <si>
    <t xml:space="preserve">Ablution </t>
  </si>
  <si>
    <t>12m x 3m Unit with accessories</t>
  </si>
  <si>
    <t>9m x 3m Unit with accessories</t>
  </si>
  <si>
    <t>6m x 3m Unit with accessories</t>
  </si>
  <si>
    <t>4.8m x 3n Unit with accessories</t>
  </si>
  <si>
    <t>3x3</t>
  </si>
  <si>
    <t>3.6m x 3m Unit with accessories</t>
  </si>
  <si>
    <t>Offices/Lunch Rooms</t>
  </si>
  <si>
    <t>Atco</t>
  </si>
  <si>
    <t>Accommodation</t>
  </si>
  <si>
    <t>1800 137 233</t>
  </si>
  <si>
    <t>Msouter@tfh.com.au</t>
  </si>
  <si>
    <t>Swhalley@rentafence.com.au</t>
  </si>
  <si>
    <t>Shara Whalley</t>
  </si>
  <si>
    <t>Rates for 22.5m &amp; above</t>
  </si>
  <si>
    <t>Surcharge applies if under 45m</t>
  </si>
  <si>
    <t>Surcharge applies if under 50m</t>
  </si>
  <si>
    <t>Brisbane / Gold Coast</t>
  </si>
  <si>
    <t>22.5m &amp; above</t>
  </si>
  <si>
    <t>45m</t>
  </si>
  <si>
    <t>50m</t>
  </si>
  <si>
    <t>Fence Relocation</t>
  </si>
  <si>
    <t>for Hoarding</t>
  </si>
  <si>
    <t>ea</t>
  </si>
  <si>
    <t>Pedestrian Access Gate</t>
  </si>
  <si>
    <t>Braces</t>
  </si>
  <si>
    <t>Shade Cloth</t>
  </si>
  <si>
    <t>Accessories</t>
  </si>
  <si>
    <t>0-12 months</t>
  </si>
  <si>
    <t>0-9 months</t>
  </si>
  <si>
    <t>0-6 months</t>
  </si>
  <si>
    <t>0-3 months</t>
  </si>
  <si>
    <t>Hoarding</t>
  </si>
  <si>
    <t>Did not wish to quote unless they had specific project details</t>
  </si>
  <si>
    <t>Mesh Panels</t>
  </si>
  <si>
    <t>Rent A Fence</t>
  </si>
  <si>
    <t>ATF</t>
  </si>
  <si>
    <t>Temp Fencing</t>
  </si>
  <si>
    <t>Mann's Logan</t>
  </si>
  <si>
    <t>Night time rates must be 8hr shifts plus allowances</t>
  </si>
  <si>
    <t>If more than 10 hours are worked, a meal allowance of $15 must be paid</t>
  </si>
  <si>
    <t>0427 288 866</t>
  </si>
  <si>
    <t>07 5593 4688</t>
  </si>
  <si>
    <t>sales@1800welift.com.au</t>
  </si>
  <si>
    <t>jamie@goldcoastcranes.com.au</t>
  </si>
  <si>
    <t>Mark Harrison</t>
  </si>
  <si>
    <t>Jamie Jerome</t>
  </si>
  <si>
    <t>South East Queensland</t>
  </si>
  <si>
    <t>(refer comments column)</t>
  </si>
  <si>
    <t>31/12/2018 - already out of date??</t>
  </si>
  <si>
    <t>4 hrs min</t>
  </si>
  <si>
    <t>1.5 hrs min</t>
  </si>
  <si>
    <t>2 hrs min</t>
  </si>
  <si>
    <t>per person</t>
  </si>
  <si>
    <t>hrs</t>
  </si>
  <si>
    <t>Overtime</t>
  </si>
  <si>
    <t>2 hr min</t>
  </si>
  <si>
    <t>Rigger</t>
  </si>
  <si>
    <t>2hr min</t>
  </si>
  <si>
    <t>Dogman</t>
  </si>
  <si>
    <t>70T - 1.5hr min</t>
  </si>
  <si>
    <t>80 Tonne</t>
  </si>
  <si>
    <t>60T - 1.5 hr min</t>
  </si>
  <si>
    <t>50 Tonne</t>
  </si>
  <si>
    <t>All Terrain Cranes</t>
  </si>
  <si>
    <t>20T Rough Terrain - 2 hr min</t>
  </si>
  <si>
    <t>20 Tonne</t>
  </si>
  <si>
    <t>16T - 2 hr min</t>
  </si>
  <si>
    <t>16t City - 1.5 hr min</t>
  </si>
  <si>
    <t>10T Rough Terrain - 2 hr min</t>
  </si>
  <si>
    <t>12 Tonne</t>
  </si>
  <si>
    <t>City Class Cranes</t>
  </si>
  <si>
    <t>25 Tonne</t>
  </si>
  <si>
    <t>18-20 Tonne</t>
  </si>
  <si>
    <t>borrowed</t>
  </si>
  <si>
    <t>12-15 Tonne</t>
  </si>
  <si>
    <t>Franna Cranes</t>
  </si>
  <si>
    <t>ELS Cranes</t>
  </si>
  <si>
    <t>Gold Coast Cranes</t>
  </si>
  <si>
    <t>Cranage</t>
  </si>
  <si>
    <t>0412 514 324</t>
  </si>
  <si>
    <t>0403 091 713</t>
  </si>
  <si>
    <t>0417 194 100</t>
  </si>
  <si>
    <t>topdogcp@bigpond.com</t>
  </si>
  <si>
    <t>r.bagley@meales.com.au</t>
  </si>
  <si>
    <t>debtor_tru.blue@bigpond.com</t>
  </si>
  <si>
    <t>Tina Herden</t>
  </si>
  <si>
    <t>Ryan Bagley</t>
  </si>
  <si>
    <t>Margaret Garner</t>
  </si>
  <si>
    <t>Minimum 2 hr charge</t>
  </si>
  <si>
    <t>Minimum hire charge</t>
  </si>
  <si>
    <t>Cancellation</t>
  </si>
  <si>
    <t>Gold Coast</t>
  </si>
  <si>
    <t>Based in NSW</t>
  </si>
  <si>
    <t>Gold Coast (Brisbane Travel = 1 hr pump rate)</t>
  </si>
  <si>
    <t>2 hrs (over pours min 4 hrs)</t>
  </si>
  <si>
    <t>3hrs + travel</t>
  </si>
  <si>
    <t>4 hrs</t>
  </si>
  <si>
    <t>(rates from P202 - Rachel)</t>
  </si>
  <si>
    <t>1 labourer</t>
  </si>
  <si>
    <t>Extra labour</t>
  </si>
  <si>
    <t>$7 = 39m boom</t>
  </si>
  <si>
    <t>average</t>
  </si>
  <si>
    <t>on average</t>
  </si>
  <si>
    <t>$7 = 47/50m boom</t>
  </si>
  <si>
    <t>m3</t>
  </si>
  <si>
    <t>per m3</t>
  </si>
  <si>
    <t>Rates</t>
  </si>
  <si>
    <t>based on 1 bag per job</t>
  </si>
  <si>
    <t>visits</t>
  </si>
  <si>
    <t>Prime</t>
  </si>
  <si>
    <t>50m Boom</t>
  </si>
  <si>
    <t>39m Boom</t>
  </si>
  <si>
    <t>37m Boom</t>
  </si>
  <si>
    <t>36m Boom</t>
  </si>
  <si>
    <t>24m Boom</t>
  </si>
  <si>
    <t>17-25m Boom</t>
  </si>
  <si>
    <t>28m Boom</t>
  </si>
  <si>
    <t>17-24m Boom</t>
  </si>
  <si>
    <t>(Based on 30 mins each way)</t>
  </si>
  <si>
    <t>Line Pumps</t>
  </si>
  <si>
    <t>52m</t>
  </si>
  <si>
    <t>(Average 8 hr days, for 5 days)</t>
  </si>
  <si>
    <t>Top Dog Concrete Pumping</t>
  </si>
  <si>
    <t>Meales Concrete Pumping</t>
  </si>
  <si>
    <t>Classic Concrete Pumping</t>
  </si>
  <si>
    <t>Concrete Pumping</t>
  </si>
  <si>
    <t>erron@platinumtraffic.com.au</t>
  </si>
  <si>
    <t>vlazarev@evsgroup.com.au</t>
  </si>
  <si>
    <t>Brisbane/Gold Coast/Sunshine Coast</t>
  </si>
  <si>
    <t>4 hours hire</t>
  </si>
  <si>
    <t>Vehicle</t>
  </si>
  <si>
    <t>to start</t>
  </si>
  <si>
    <t>plan</t>
  </si>
  <si>
    <t>Traffic Management</t>
  </si>
  <si>
    <t>Plans</t>
  </si>
  <si>
    <t>daily</t>
  </si>
  <si>
    <t>Meal</t>
  </si>
  <si>
    <t>Allowances</t>
  </si>
  <si>
    <t>w/vehicle</t>
  </si>
  <si>
    <t>Public Holidays</t>
  </si>
  <si>
    <t>Weekends</t>
  </si>
  <si>
    <t>Night Rate</t>
  </si>
  <si>
    <t>Day Rate</t>
  </si>
  <si>
    <t>Traffic Controller</t>
  </si>
  <si>
    <t>Get Group Australia</t>
  </si>
  <si>
    <t>Traffic Control</t>
  </si>
  <si>
    <t>07 3245 1611</t>
  </si>
  <si>
    <t>0418 198 969</t>
  </si>
  <si>
    <t>0488 733 465</t>
  </si>
  <si>
    <t>pam.wadsworth@terramap.com.au</t>
  </si>
  <si>
    <t>wayne.hayes@fyfe.com.au</t>
  </si>
  <si>
    <t>pcracroftwilson@bennettandbennett.com.au</t>
  </si>
  <si>
    <t>Pam Wadsworth</t>
  </si>
  <si>
    <t>Wayne Hayes</t>
  </si>
  <si>
    <t>Paul Cracroft-Wilson</t>
  </si>
  <si>
    <t>1-3 days</t>
  </si>
  <si>
    <t>72 hours</t>
  </si>
  <si>
    <t>2 days</t>
  </si>
  <si>
    <t>Notice</t>
  </si>
  <si>
    <t>4 hours</t>
  </si>
  <si>
    <t>2.5 hours</t>
  </si>
  <si>
    <t>31/06/2018</t>
  </si>
  <si>
    <t>$130.00 + GST</t>
  </si>
  <si>
    <t>Draftsman</t>
  </si>
  <si>
    <t>Surveyor Office</t>
  </si>
  <si>
    <t>Surveyor</t>
  </si>
  <si>
    <t>Surveyor + Assistant</t>
  </si>
  <si>
    <t>Data Manager</t>
  </si>
  <si>
    <t>Project Manager</t>
  </si>
  <si>
    <t>Survey Works</t>
  </si>
  <si>
    <t>Terramap</t>
  </si>
  <si>
    <t>Fyfe</t>
  </si>
  <si>
    <t>Bennett + Benentt</t>
  </si>
  <si>
    <t>Survey</t>
  </si>
  <si>
    <t>0488 780 309</t>
  </si>
  <si>
    <t xml:space="preserve">0413 833 191 </t>
  </si>
  <si>
    <t>stephen.ellis@nsw.com.au</t>
  </si>
  <si>
    <t>Stephen Ellis</t>
  </si>
  <si>
    <t>South East QLD</t>
  </si>
  <si>
    <t>8 hours</t>
  </si>
  <si>
    <t>Alarm Rental</t>
  </si>
  <si>
    <t>Alarm</t>
  </si>
  <si>
    <t>Min 8 hrs</t>
  </si>
  <si>
    <t>Static Day Security</t>
  </si>
  <si>
    <t>Static Guard with K9</t>
  </si>
  <si>
    <t>Static Night Security</t>
  </si>
  <si>
    <t>Mobile Patrol</t>
  </si>
  <si>
    <t>Security</t>
  </si>
  <si>
    <t>NSR Security</t>
  </si>
  <si>
    <t>0435 865 960</t>
  </si>
  <si>
    <t>0401 180 781</t>
  </si>
  <si>
    <t>caulkitup7@gmail.com</t>
  </si>
  <si>
    <t>goseal@outlook.com</t>
  </si>
  <si>
    <t>Nathan Port</t>
  </si>
  <si>
    <t>Troy Cartright</t>
  </si>
  <si>
    <t>$200 + materials</t>
  </si>
  <si>
    <t>Less than 100m are charged as an hourly rate + GST</t>
  </si>
  <si>
    <t>Rates per l/m apply for jobs over 100m.</t>
  </si>
  <si>
    <t>20-30mm</t>
  </si>
  <si>
    <t>l/m</t>
  </si>
  <si>
    <t>20-25mm</t>
  </si>
  <si>
    <t>10-20mm</t>
  </si>
  <si>
    <t>15-20mm</t>
  </si>
  <si>
    <t>10-15mm</t>
  </si>
  <si>
    <t>5-10mm</t>
  </si>
  <si>
    <t xml:space="preserve">6-10 mm </t>
  </si>
  <si>
    <t>0-10mm</t>
  </si>
  <si>
    <t>Expansion to Brick/Block work</t>
  </si>
  <si>
    <t>6-12mm</t>
  </si>
  <si>
    <t>0-6mm</t>
  </si>
  <si>
    <t>Expansion to Render</t>
  </si>
  <si>
    <t>4-8mm</t>
  </si>
  <si>
    <t>0-4mm</t>
  </si>
  <si>
    <t>Silicone Tile Wet Areas</t>
  </si>
  <si>
    <t>Caulk it Up</t>
  </si>
  <si>
    <t>Goseal</t>
  </si>
  <si>
    <t>Jointsealing</t>
  </si>
  <si>
    <t>SKIP BINS - Bris</t>
  </si>
  <si>
    <t>SKIP BINS - GC</t>
  </si>
  <si>
    <t>11.1.1</t>
  </si>
  <si>
    <t>11.2.1</t>
  </si>
  <si>
    <t>11.2.2</t>
  </si>
  <si>
    <t>(affiliated with A1 Skips)</t>
  </si>
  <si>
    <t>Grant Summers</t>
  </si>
  <si>
    <t>(inc.udes new waste levy)</t>
  </si>
  <si>
    <t>15m3</t>
  </si>
  <si>
    <t>12m3</t>
  </si>
  <si>
    <t>8m3</t>
  </si>
  <si>
    <t>6m3</t>
  </si>
  <si>
    <t>4m3</t>
  </si>
  <si>
    <t>(over 6 months)</t>
  </si>
  <si>
    <t>3m3</t>
  </si>
  <si>
    <t>Bins</t>
  </si>
  <si>
    <t>A1 Skips</t>
  </si>
  <si>
    <t>Veolia</t>
  </si>
  <si>
    <t>Pro Skips</t>
  </si>
  <si>
    <t>Kartaway</t>
  </si>
  <si>
    <t>Skip Bins - Bris Rates</t>
  </si>
  <si>
    <t>Gold Coast - Zone 1 rates</t>
  </si>
  <si>
    <t>Gold Coast Metro rates</t>
  </si>
  <si>
    <t>Environmental levy fee will be introduced March 2019 (looking at $70.00/tonne extra)</t>
  </si>
  <si>
    <t>Increased tipping rate expected December 2018</t>
  </si>
  <si>
    <t>16m3</t>
  </si>
  <si>
    <t>10m3</t>
  </si>
  <si>
    <t>7m3</t>
  </si>
  <si>
    <t>2m3</t>
  </si>
  <si>
    <t>Skip Bins - GC Rates</t>
  </si>
  <si>
    <t>0407 030 901</t>
  </si>
  <si>
    <t>0409 339 056</t>
  </si>
  <si>
    <t xml:space="preserve">chris@coast2coast.com.au </t>
  </si>
  <si>
    <t>clay@badencivil.com.au</t>
  </si>
  <si>
    <t>mitchell.marsden@lantrak.com.au</t>
  </si>
  <si>
    <t>Clay Badenoch</t>
  </si>
  <si>
    <t>Mitchell Marsden</t>
  </si>
  <si>
    <t>Gold Coast rates (Bris available)</t>
  </si>
  <si>
    <t xml:space="preserve">Brisbane Metro </t>
  </si>
  <si>
    <t>3 hours min (6 hrs min for large plant)</t>
  </si>
  <si>
    <t>3-5 hours</t>
  </si>
  <si>
    <t>4 hours min (6 hrs min for large plant)</t>
  </si>
  <si>
    <t>all rates include operator</t>
  </si>
  <si>
    <t>Float/POA</t>
  </si>
  <si>
    <t>Plant over 6 Tonne</t>
  </si>
  <si>
    <t>POA -</t>
  </si>
  <si>
    <t>1 hour</t>
  </si>
  <si>
    <t>1 hr</t>
  </si>
  <si>
    <t>Plant up to 6 Tonne</t>
  </si>
  <si>
    <t>Half hour</t>
  </si>
  <si>
    <t>Trucks</t>
  </si>
  <si>
    <t>Truck &amp; Trailer</t>
  </si>
  <si>
    <t>10 Meter</t>
  </si>
  <si>
    <t>Truck</t>
  </si>
  <si>
    <t>Rock Auger (small exc.)</t>
  </si>
  <si>
    <t>Auger (small exc.)</t>
  </si>
  <si>
    <t>Attachments</t>
  </si>
  <si>
    <t>20T</t>
  </si>
  <si>
    <t>25T</t>
  </si>
  <si>
    <t>20-25T</t>
  </si>
  <si>
    <t>23 Tonne</t>
  </si>
  <si>
    <t>13T</t>
  </si>
  <si>
    <t>15T</t>
  </si>
  <si>
    <t>12-14T</t>
  </si>
  <si>
    <t>9 to 13 Tonne</t>
  </si>
  <si>
    <t>Excavator</t>
  </si>
  <si>
    <t>6T</t>
  </si>
  <si>
    <t>3-5T</t>
  </si>
  <si>
    <t>4 to 6 Tonne</t>
  </si>
  <si>
    <t>4T</t>
  </si>
  <si>
    <t>3 to 5 Tonne</t>
  </si>
  <si>
    <t>Combo</t>
  </si>
  <si>
    <t>Bobcat</t>
  </si>
  <si>
    <t>Baden Civil Contracting</t>
  </si>
  <si>
    <t>Lantrak</t>
  </si>
  <si>
    <t>Plant &amp; Equipment</t>
  </si>
  <si>
    <t>0418 928 786</t>
  </si>
  <si>
    <t>mick@utilitylocationservices.com.au</t>
  </si>
  <si>
    <t>Michael Taylor</t>
  </si>
  <si>
    <t>3 hours</t>
  </si>
  <si>
    <t>Hr</t>
  </si>
  <si>
    <t>Drafting</t>
  </si>
  <si>
    <t>Field Survey</t>
  </si>
  <si>
    <t>Min 3 hrs</t>
  </si>
  <si>
    <t>CCTV</t>
  </si>
  <si>
    <t>Min 2 hrs</t>
  </si>
  <si>
    <t>Electronic Locating</t>
  </si>
  <si>
    <t>Underground Services</t>
  </si>
  <si>
    <t>Utility Location Services</t>
  </si>
  <si>
    <t>Underground Service Locators</t>
  </si>
  <si>
    <t>0417 758 049</t>
  </si>
  <si>
    <t>07 5539 5822 (Nerang office)</t>
  </si>
  <si>
    <t>admin@vacex.com.au</t>
  </si>
  <si>
    <t>damien.mansfield@jjrichards.com.au</t>
  </si>
  <si>
    <t>Peter MacKenzie-Ross</t>
  </si>
  <si>
    <t>Damien Mansfield</t>
  </si>
  <si>
    <t>Travel to and from watering/dumping and cleaning units are the expense of customer</t>
  </si>
  <si>
    <t>Sunshine Coast/Brisbane/Gold Coast</t>
  </si>
  <si>
    <t>Backfill Truck</t>
  </si>
  <si>
    <t>Extras</t>
  </si>
  <si>
    <t>12,000L</t>
  </si>
  <si>
    <t>10,000L</t>
  </si>
  <si>
    <t>8000L</t>
  </si>
  <si>
    <t>9000L</t>
  </si>
  <si>
    <t>6000L</t>
  </si>
  <si>
    <t>5000L</t>
  </si>
  <si>
    <t>3000L</t>
  </si>
  <si>
    <t>Vac Excavation</t>
  </si>
  <si>
    <t>Dynamic</t>
  </si>
  <si>
    <t>Vacuum Excavation Aus</t>
  </si>
  <si>
    <t>JJ Richards</t>
  </si>
  <si>
    <t>Based on 5 visits/8 hours (between the hours of 6am-6pm)</t>
  </si>
  <si>
    <t>Vacuum Excavation</t>
  </si>
  <si>
    <t>Bris/Gold Coast</t>
  </si>
  <si>
    <t>Wet Hire</t>
  </si>
  <si>
    <t>Roadsweeper</t>
  </si>
  <si>
    <t>Roadsweeping</t>
  </si>
  <si>
    <t>0437 880 169</t>
  </si>
  <si>
    <t>robert.hicks@suez.com</t>
  </si>
  <si>
    <t>Robert Hicks</t>
  </si>
  <si>
    <t>(through Elite Waste)</t>
  </si>
  <si>
    <t>services</t>
  </si>
  <si>
    <t>4500L</t>
  </si>
  <si>
    <t>Pump Out</t>
  </si>
  <si>
    <t>Global Waste</t>
  </si>
  <si>
    <t>0429 790 943</t>
  </si>
  <si>
    <t>james.katz@lafargeholcim.com</t>
  </si>
  <si>
    <t>ict_qld6@bigpond.com</t>
  </si>
  <si>
    <t>robert@kct.com.au</t>
  </si>
  <si>
    <t>James Katz</t>
  </si>
  <si>
    <t>3 Cylinders</t>
  </si>
  <si>
    <t>Sat 6am-12pm</t>
  </si>
  <si>
    <t>Out of Hours</t>
  </si>
  <si>
    <t>Ea</t>
  </si>
  <si>
    <t>Laboratory</t>
  </si>
  <si>
    <t>Sat 12pm-Mon 6am</t>
  </si>
  <si>
    <t>4pm-6am</t>
  </si>
  <si>
    <t>&lt; 2 hrs</t>
  </si>
  <si>
    <t>Late Cancellation</t>
  </si>
  <si>
    <t>Grout Test Cube of 3</t>
  </si>
  <si>
    <t>Extra Slump</t>
  </si>
  <si>
    <t>100mm</t>
  </si>
  <si>
    <t>Extra Test - Early Age</t>
  </si>
  <si>
    <t>Extra Test</t>
  </si>
  <si>
    <t>Std Test of 3</t>
  </si>
  <si>
    <t>Holcim</t>
  </si>
  <si>
    <t>Hymix</t>
  </si>
  <si>
    <r>
      <t xml:space="preserve">KCT </t>
    </r>
    <r>
      <rPr>
        <b/>
        <i/>
        <sz val="11"/>
        <color theme="1"/>
        <rFont val="Calibri"/>
        <family val="2"/>
        <scheme val="minor"/>
      </rPr>
      <t>- update 20.11.19</t>
    </r>
  </si>
  <si>
    <t>Concrete Testing</t>
  </si>
  <si>
    <t>Peter Orchard</t>
  </si>
  <si>
    <t>07 5527 2246</t>
  </si>
  <si>
    <t>email is now sales@rentafence.com.au</t>
  </si>
  <si>
    <t>Owned by Rent A Fence</t>
  </si>
  <si>
    <t>peter@atfnerang.com</t>
  </si>
  <si>
    <t>United Hire</t>
  </si>
  <si>
    <t>Inclusive of Waste Levy</t>
  </si>
  <si>
    <t>Gold Coast &amp; Brisbane (flat rate across)</t>
  </si>
  <si>
    <t>Tim Farrell</t>
  </si>
  <si>
    <t>tim@unitedhire.com.au</t>
  </si>
  <si>
    <t>0401 616 662</t>
  </si>
  <si>
    <t xml:space="preserve">tim@unitedhire.com.au </t>
  </si>
  <si>
    <t>robert.hicks@suez.com.au</t>
  </si>
  <si>
    <t>0438 880 169</t>
  </si>
  <si>
    <t>Cheapest; however not using due to possible poaching of Alder Staff</t>
  </si>
  <si>
    <t>-</t>
  </si>
  <si>
    <t>events@panelfab.com.au</t>
  </si>
  <si>
    <t>L1</t>
  </si>
  <si>
    <t>Surf City Cranes</t>
  </si>
  <si>
    <t>13T All Terrain - 2 hr min</t>
  </si>
  <si>
    <t>25T All Terrain - 2hr min</t>
  </si>
  <si>
    <t>07 5522 0577</t>
  </si>
  <si>
    <t>Ranked No. 5 when dropped out of Davo's, AB Crane, Gold Coast Cranes and Surf City Cranes</t>
  </si>
  <si>
    <t>Jon Morrish</t>
  </si>
  <si>
    <t>accounts@surfcitycranes.com.au</t>
  </si>
  <si>
    <t>Traffic Control Innocations</t>
  </si>
  <si>
    <t>Customised Traffic Manage.</t>
  </si>
  <si>
    <t>Brisbane/GC - Standard pricing above for "Metro Areas Only"</t>
  </si>
  <si>
    <t>Brisbane/Ipswich/Logan - prices vary depending</t>
  </si>
  <si>
    <t>first 2 hrs</t>
  </si>
  <si>
    <t>after 9.5 hrs</t>
  </si>
  <si>
    <t>Nicole Milbourn</t>
  </si>
  <si>
    <t>admin@customisedtraffic.com.au</t>
  </si>
  <si>
    <t>07 3881 1191</t>
  </si>
  <si>
    <t>Customised Traffic Management</t>
  </si>
  <si>
    <t>Brisbane/GC - standard pricing above for 'Metro Areas Only'</t>
  </si>
  <si>
    <t>ASG Security</t>
  </si>
  <si>
    <t>Steve Ruzicka</t>
  </si>
  <si>
    <t>steve@asgsecurity.com.au</t>
  </si>
  <si>
    <t>0413 792 029</t>
  </si>
  <si>
    <t>10T</t>
  </si>
  <si>
    <t>Brisbane Zone 0 (price increases per delivery zone)</t>
  </si>
  <si>
    <t>Gold Coast - Zone 0 (price increases per delivery zone)</t>
  </si>
  <si>
    <t>(includes new waste levy)</t>
  </si>
  <si>
    <t>2 hours</t>
  </si>
  <si>
    <t>GC (South East Coast)</t>
  </si>
  <si>
    <t>Additional Operators</t>
  </si>
  <si>
    <t>Kennards</t>
  </si>
  <si>
    <t>3.6m x 2.4m</t>
  </si>
  <si>
    <t>Allan Blakelock</t>
  </si>
  <si>
    <t>allanblakelock@kennards.com.au</t>
  </si>
  <si>
    <t>0438 174 137</t>
  </si>
  <si>
    <t>Crosshired</t>
  </si>
  <si>
    <t>Readyfence</t>
  </si>
  <si>
    <t>readyfence@live.com.au</t>
  </si>
  <si>
    <t>0417 633 673</t>
  </si>
  <si>
    <t>charged @ m rate x 1.25m</t>
  </si>
  <si>
    <t>$2/m to install our banner mesh</t>
  </si>
  <si>
    <t>NOTE:</t>
  </si>
  <si>
    <t>Authorities require service searching to prove up DBYD by certain approved entities in order to honour their warranties. Please refer to notes on DBYD before procuring this service.</t>
  </si>
  <si>
    <t>Rapid Force</t>
  </si>
  <si>
    <t>Ranked No. 8; dropped to compare only 5</t>
  </si>
  <si>
    <t>Ranked No. 6; dropped to compare only 5</t>
  </si>
  <si>
    <t>Ranked No. 7; dropped to compare only 5</t>
  </si>
  <si>
    <t>Louise McMurtie/Rob East</t>
  </si>
  <si>
    <t>07 3265 6537</t>
  </si>
  <si>
    <t>Joe/Kris</t>
  </si>
  <si>
    <t>0400 264 423/0414 510 444</t>
  </si>
  <si>
    <t>pam.wadsworth@terramap.com</t>
  </si>
  <si>
    <t>Caulk It Up</t>
  </si>
  <si>
    <t>07 5539 5822</t>
  </si>
  <si>
    <t>Ready Fence</t>
  </si>
  <si>
    <t>Graeme Overgaard</t>
  </si>
  <si>
    <t>swhalley@rentafence.com.au</t>
  </si>
  <si>
    <t>Superior Concrete Testing</t>
  </si>
  <si>
    <t>Richard Jensen</t>
  </si>
  <si>
    <t>rick@superiorctservices.com.au</t>
  </si>
  <si>
    <t>0438 190 199</t>
  </si>
  <si>
    <t>Arrow Con.</t>
  </si>
  <si>
    <t>Ranked No. 5 when dropped out of Cut it out, Fast Cut, SEQ Concrete Cutting &amp; Diesels</t>
  </si>
  <si>
    <t>Sirius Concrete Cutting</t>
  </si>
  <si>
    <t>Steve Normington</t>
  </si>
  <si>
    <t>accounts@siriusconcretecutters.com.au</t>
  </si>
  <si>
    <t>0418 717 206</t>
  </si>
  <si>
    <t>127mm</t>
  </si>
  <si>
    <t>Coates</t>
  </si>
  <si>
    <t>Rod Harris</t>
  </si>
  <si>
    <t>rod.harris@coateshire.com.au</t>
  </si>
  <si>
    <t>0417 707 983</t>
  </si>
  <si>
    <t>Ranked No. 5; dropped to compare new supplier out of Get Group, Betta People, Workpac, AWX</t>
  </si>
  <si>
    <t>Intro Recruitment</t>
  </si>
  <si>
    <t>ACCESS EQUIPMENT</t>
  </si>
  <si>
    <t>Access Equipment</t>
  </si>
  <si>
    <t>Alfasi Hire</t>
  </si>
  <si>
    <t>Coates Hire</t>
  </si>
  <si>
    <t>Direct Hire</t>
  </si>
  <si>
    <t>Active Hire</t>
  </si>
  <si>
    <t>Kennards Hire</t>
  </si>
  <si>
    <t>Scissor Lift</t>
  </si>
  <si>
    <t>Knuckle Boom</t>
  </si>
  <si>
    <t>Straight Boom</t>
  </si>
  <si>
    <t>5.1m (16ft) Electric</t>
  </si>
  <si>
    <t>9.7m (32ft) Electric</t>
  </si>
  <si>
    <t>9.7m (32ft) Diesel</t>
  </si>
  <si>
    <t>9m (30ft) Electric</t>
  </si>
  <si>
    <t>15.5m (51ft) Diesel</t>
  </si>
  <si>
    <t>Cherry Picker</t>
  </si>
  <si>
    <t>12m (39ft) Diesel</t>
  </si>
  <si>
    <t>18m (59ft) Electric</t>
  </si>
  <si>
    <t>10.9m (36ft) Electric</t>
  </si>
  <si>
    <t>5.7m</t>
  </si>
  <si>
    <t>5.8m</t>
  </si>
  <si>
    <t>9.98m</t>
  </si>
  <si>
    <t>10.6m</t>
  </si>
  <si>
    <t>diesel/petrol not specified</t>
  </si>
  <si>
    <t>19.8m</t>
  </si>
  <si>
    <t>10.2m</t>
  </si>
  <si>
    <t>19ft</t>
  </si>
  <si>
    <t>1300 551 108</t>
  </si>
  <si>
    <t>David Downing</t>
  </si>
  <si>
    <t>david.downing@directhire.net.au</t>
  </si>
  <si>
    <t>0411 158 742</t>
  </si>
  <si>
    <t>Nigel Delve</t>
  </si>
  <si>
    <t>ndelve@activehire.com.au</t>
  </si>
  <si>
    <t>0403 368 095</t>
  </si>
  <si>
    <t>accounts@pinkfence.com.au</t>
  </si>
  <si>
    <t>Mandy</t>
  </si>
  <si>
    <t>1300 007 465</t>
  </si>
  <si>
    <t>Ranked No. 5; dropped to compare new supplier out of AWX, Betta People, Workpac, Get Group</t>
  </si>
  <si>
    <t>Your Trades</t>
  </si>
  <si>
    <t>Jason Baihn</t>
  </si>
  <si>
    <t>0406 164 600</t>
  </si>
  <si>
    <t>jason@yourtrades.com.au</t>
  </si>
  <si>
    <t>Globe Group</t>
  </si>
  <si>
    <t>Leon Shorthouse</t>
  </si>
  <si>
    <t>0467 626 000</t>
  </si>
  <si>
    <t>Ranked No. 5; dropped to compare new supplier out of Betta People, Workpac, Get Group, Your Trades</t>
  </si>
  <si>
    <t>leon@globegr.com.au</t>
  </si>
  <si>
    <t>Colin McAree</t>
  </si>
  <si>
    <t>0429 916 302</t>
  </si>
  <si>
    <t>salessouth@kartawayqld.com.au</t>
  </si>
  <si>
    <t>Far too expensive without even entering into spreadsheet</t>
  </si>
  <si>
    <t>Concut</t>
  </si>
  <si>
    <t xml:space="preserve"> </t>
  </si>
  <si>
    <t>Ranked No. 5 out of Coates Hire, Alfasi Hire, Direct Hire, Active Hire</t>
  </si>
  <si>
    <t>Australian Access Hire</t>
  </si>
  <si>
    <t>Adam Reeves</t>
  </si>
  <si>
    <t>07 3040 4700</t>
  </si>
  <si>
    <t>adamr@aah.com.au</t>
  </si>
  <si>
    <t>Arrow Concrete Cutting</t>
  </si>
  <si>
    <t>Ranked no. 5 out of Kartaway, Pro Skips, A1 Skips, United Hire</t>
  </si>
  <si>
    <t>Don't service Brisbane</t>
  </si>
  <si>
    <t>Smart Skip</t>
  </si>
  <si>
    <t>0499 303 263</t>
  </si>
  <si>
    <t>grant.summers@cleanaway.com.au</t>
  </si>
  <si>
    <t>Ranked No.2;  dropped to compare RPR rates</t>
  </si>
  <si>
    <t>(CW1)</t>
  </si>
  <si>
    <t>(CW2)</t>
  </si>
  <si>
    <t>Karen Carter</t>
  </si>
  <si>
    <t>karen.carter@rprtrades.com</t>
  </si>
  <si>
    <t>0419 754 130</t>
  </si>
  <si>
    <t>Pat Hayes</t>
  </si>
  <si>
    <t>pat.hayes@coateshire.com.au</t>
  </si>
  <si>
    <t>0435 159 407</t>
  </si>
  <si>
    <t>week</t>
  </si>
  <si>
    <t>WEEKLY RATES</t>
  </si>
  <si>
    <t>DAILY RATES</t>
  </si>
  <si>
    <t>5+ Days Rate</t>
  </si>
  <si>
    <t>12.19m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</si>
</sst>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\-&quot;$&quot;#,##0"/>
    <numFmt numFmtId="43" formatCode="_-* #,##0.00_-;\-* #,##0.00_-;_-* &quot;-&quot;??_-;_-@_-"/>
    <numFmt numFmtId="164" formatCode="0.0"/>
    <numFmt numFmtId="165" formatCode="dd/mm/yy"/>
    <numFmt numFmtId="166" formatCode="&quot;$&quot;#,##0"/>
    <numFmt numFmtId="167" formatCode="d/mm/yyyy;@"/>
  </numFmts>
  <fonts count="2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u/>
      <sz val="11"/>
      <color theme="4" tint="-0.499984740745262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14" fillId="3" borderId="0" applyNumberFormat="0" applyBorder="0" applyAlignment="0" applyProtection="0"/>
    <xf numFmtId="0" fontId="11" fillId="4" borderId="0" applyNumberFormat="0" applyBorder="0" applyAlignment="0" applyProtection="0"/>
    <xf numFmtId="43" fontId="11" fillId="0" borderId="0" applyFont="0" applyFill="0" applyBorder="0" applyAlignment="0" applyProtection="0"/>
  </cellStyleXfs>
  <cellXfs count="38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7" fillId="2" borderId="1" xfId="1" applyFont="1" applyFill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/>
    </xf>
    <xf numFmtId="0" fontId="5" fillId="2" borderId="3" xfId="0" applyFont="1" applyFill="1" applyBorder="1"/>
    <xf numFmtId="0" fontId="6" fillId="0" borderId="2" xfId="0" applyFont="1" applyBorder="1" applyAlignment="1">
      <alignment horizontal="center"/>
    </xf>
    <xf numFmtId="0" fontId="7" fillId="0" borderId="3" xfId="1" applyFont="1" applyBorder="1"/>
    <xf numFmtId="164" fontId="6" fillId="0" borderId="2" xfId="0" applyNumberFormat="1" applyFont="1" applyBorder="1" applyAlignment="1">
      <alignment horizontal="center"/>
    </xf>
    <xf numFmtId="164" fontId="6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164" fontId="6" fillId="2" borderId="7" xfId="0" applyNumberFormat="1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5" fillId="2" borderId="8" xfId="0" applyFont="1" applyFill="1" applyBorder="1"/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/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8" fillId="2" borderId="3" xfId="0" applyFont="1" applyFill="1" applyBorder="1" applyAlignment="1">
      <alignment vertical="center"/>
    </xf>
    <xf numFmtId="0" fontId="9" fillId="0" borderId="3" xfId="1" applyFont="1" applyBorder="1"/>
    <xf numFmtId="0" fontId="10" fillId="0" borderId="0" xfId="0" applyFont="1" applyAlignment="1">
      <alignment horizontal="left"/>
    </xf>
    <xf numFmtId="0" fontId="8" fillId="2" borderId="3" xfId="0" applyFont="1" applyFill="1" applyBorder="1"/>
    <xf numFmtId="0" fontId="7" fillId="0" borderId="6" xfId="1" applyFont="1" applyBorder="1"/>
    <xf numFmtId="0" fontId="5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43" fontId="0" fillId="0" borderId="0" xfId="2" applyFont="1" applyAlignment="1">
      <alignment horizontal="center"/>
    </xf>
    <xf numFmtId="0" fontId="13" fillId="0" borderId="0" xfId="0" applyFont="1" applyAlignment="1">
      <alignment horizontal="center"/>
    </xf>
    <xf numFmtId="43" fontId="0" fillId="0" borderId="0" xfId="2" applyFont="1" applyAlignment="1"/>
    <xf numFmtId="0" fontId="0" fillId="0" borderId="13" xfId="0" applyBorder="1"/>
    <xf numFmtId="14" fontId="0" fillId="0" borderId="13" xfId="0" applyNumberFormat="1" applyBorder="1" applyAlignment="1">
      <alignment horizontal="center"/>
    </xf>
    <xf numFmtId="0" fontId="0" fillId="0" borderId="0" xfId="0" applyAlignment="1">
      <alignment horizontal="left"/>
    </xf>
    <xf numFmtId="14" fontId="0" fillId="0" borderId="14" xfId="0" applyNumberFormat="1" applyBorder="1" applyAlignment="1">
      <alignment horizontal="center"/>
    </xf>
    <xf numFmtId="43" fontId="0" fillId="0" borderId="15" xfId="2" applyFont="1" applyBorder="1" applyAlignment="1"/>
    <xf numFmtId="0" fontId="0" fillId="0" borderId="16" xfId="0" applyBorder="1"/>
    <xf numFmtId="0" fontId="0" fillId="0" borderId="15" xfId="0" applyBorder="1" applyAlignment="1">
      <alignment horizontal="center"/>
    </xf>
    <xf numFmtId="0" fontId="13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29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1" xfId="2" applyNumberFormat="1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43" fontId="17" fillId="0" borderId="10" xfId="2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6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43" fontId="17" fillId="0" borderId="31" xfId="2" applyFont="1" applyBorder="1" applyAlignment="1">
      <alignment horizontal="center"/>
    </xf>
    <xf numFmtId="0" fontId="17" fillId="0" borderId="3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43" fontId="13" fillId="0" borderId="11" xfId="2" applyFont="1" applyBorder="1" applyAlignment="1">
      <alignment horizontal="center"/>
    </xf>
    <xf numFmtId="43" fontId="13" fillId="0" borderId="10" xfId="2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43" fontId="13" fillId="0" borderId="31" xfId="2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43" fontId="17" fillId="0" borderId="35" xfId="2" applyFont="1" applyBorder="1" applyAlignment="1">
      <alignment horizontal="center"/>
    </xf>
    <xf numFmtId="43" fontId="17" fillId="0" borderId="39" xfId="2" applyFont="1" applyBorder="1" applyAlignment="1">
      <alignment horizontal="center"/>
    </xf>
    <xf numFmtId="43" fontId="15" fillId="0" borderId="1" xfId="2" applyFont="1" applyBorder="1" applyAlignment="1">
      <alignment horizontal="center"/>
    </xf>
    <xf numFmtId="43" fontId="14" fillId="3" borderId="2" xfId="3" applyNumberFormat="1" applyBorder="1" applyAlignment="1">
      <alignment horizontal="center"/>
    </xf>
    <xf numFmtId="0" fontId="15" fillId="0" borderId="40" xfId="0" applyFont="1" applyBorder="1" applyAlignment="1">
      <alignment horizontal="center"/>
    </xf>
    <xf numFmtId="43" fontId="14" fillId="3" borderId="41" xfId="3" applyNumberFormat="1" applyBorder="1" applyAlignment="1">
      <alignment horizontal="center"/>
    </xf>
    <xf numFmtId="43" fontId="15" fillId="0" borderId="2" xfId="2" applyFont="1" applyBorder="1" applyAlignment="1">
      <alignment horizontal="center"/>
    </xf>
    <xf numFmtId="43" fontId="14" fillId="3" borderId="35" xfId="3" applyNumberFormat="1" applyBorder="1" applyAlignment="1">
      <alignment horizontal="center"/>
    </xf>
    <xf numFmtId="43" fontId="15" fillId="0" borderId="41" xfId="2" applyFont="1" applyBorder="1" applyAlignment="1">
      <alignment horizontal="center"/>
    </xf>
    <xf numFmtId="43" fontId="15" fillId="0" borderId="2" xfId="4" applyNumberFormat="1" applyFont="1" applyFill="1" applyBorder="1" applyAlignment="1">
      <alignment horizontal="center"/>
    </xf>
    <xf numFmtId="43" fontId="11" fillId="4" borderId="41" xfId="4" applyNumberFormat="1" applyBorder="1" applyAlignment="1">
      <alignment horizontal="center"/>
    </xf>
    <xf numFmtId="43" fontId="15" fillId="0" borderId="8" xfId="2" applyFont="1" applyBorder="1" applyAlignment="1">
      <alignment horizontal="center"/>
    </xf>
    <xf numFmtId="43" fontId="15" fillId="0" borderId="7" xfId="2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43" fontId="15" fillId="0" borderId="43" xfId="2" applyFont="1" applyBorder="1" applyAlignment="1">
      <alignment horizontal="center"/>
    </xf>
    <xf numFmtId="43" fontId="15" fillId="0" borderId="43" xfId="3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43" fontId="0" fillId="0" borderId="5" xfId="2" applyFont="1" applyBorder="1" applyAlignment="1">
      <alignment horizontal="center"/>
    </xf>
    <xf numFmtId="43" fontId="0" fillId="0" borderId="4" xfId="2" applyFont="1" applyBorder="1" applyAlignment="1">
      <alignment horizontal="center"/>
    </xf>
    <xf numFmtId="0" fontId="0" fillId="0" borderId="44" xfId="0" applyBorder="1" applyAlignment="1">
      <alignment horizontal="center"/>
    </xf>
    <xf numFmtId="43" fontId="0" fillId="0" borderId="45" xfId="2" applyFont="1" applyBorder="1" applyAlignment="1">
      <alignment horizontal="center"/>
    </xf>
    <xf numFmtId="43" fontId="18" fillId="0" borderId="48" xfId="2" applyFont="1" applyBorder="1" applyAlignment="1">
      <alignment horizontal="center"/>
    </xf>
    <xf numFmtId="43" fontId="18" fillId="0" borderId="50" xfId="2" applyFont="1" applyBorder="1" applyAlignment="1">
      <alignment horizontal="center"/>
    </xf>
    <xf numFmtId="43" fontId="15" fillId="0" borderId="0" xfId="2" applyFont="1" applyAlignment="1">
      <alignment horizontal="center"/>
    </xf>
    <xf numFmtId="0" fontId="19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left" indent="1"/>
    </xf>
    <xf numFmtId="0" fontId="20" fillId="0" borderId="0" xfId="0" applyFont="1" applyAlignment="1">
      <alignment horizontal="left"/>
    </xf>
    <xf numFmtId="43" fontId="0" fillId="0" borderId="0" xfId="5" applyFont="1" applyAlignment="1"/>
    <xf numFmtId="43" fontId="0" fillId="0" borderId="15" xfId="5" applyFont="1" applyBorder="1" applyAlignment="1"/>
    <xf numFmtId="43" fontId="0" fillId="0" borderId="0" xfId="5" applyFont="1" applyAlignment="1">
      <alignment horizontal="center"/>
    </xf>
    <xf numFmtId="43" fontId="15" fillId="0" borderId="37" xfId="2" applyFont="1" applyBorder="1" applyAlignment="1">
      <alignment horizontal="center"/>
    </xf>
    <xf numFmtId="43" fontId="15" fillId="0" borderId="35" xfId="2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43" fontId="15" fillId="0" borderId="51" xfId="2" applyFont="1" applyBorder="1" applyAlignment="1">
      <alignment horizontal="center"/>
    </xf>
    <xf numFmtId="43" fontId="15" fillId="0" borderId="51" xfId="3" applyNumberFormat="1" applyFont="1" applyFill="1" applyBorder="1" applyAlignment="1">
      <alignment horizontal="center"/>
    </xf>
    <xf numFmtId="43" fontId="15" fillId="0" borderId="2" xfId="3" applyNumberFormat="1" applyFont="1" applyFill="1" applyBorder="1" applyAlignment="1">
      <alignment horizontal="center"/>
    </xf>
    <xf numFmtId="43" fontId="11" fillId="0" borderId="2" xfId="4" applyNumberFormat="1" applyFill="1" applyBorder="1" applyAlignment="1">
      <alignment horizontal="center"/>
    </xf>
    <xf numFmtId="43" fontId="11" fillId="4" borderId="2" xfId="4" applyNumberFormat="1" applyBorder="1" applyAlignment="1">
      <alignment horizontal="center"/>
    </xf>
    <xf numFmtId="43" fontId="15" fillId="0" borderId="2" xfId="2" applyFont="1" applyFill="1" applyBorder="1" applyAlignment="1">
      <alignment horizontal="center"/>
    </xf>
    <xf numFmtId="43" fontId="11" fillId="4" borderId="7" xfId="4" applyNumberFormat="1" applyBorder="1" applyAlignment="1">
      <alignment horizontal="center"/>
    </xf>
    <xf numFmtId="43" fontId="15" fillId="0" borderId="41" xfId="2" applyFont="1" applyFill="1" applyBorder="1" applyAlignment="1">
      <alignment horizontal="center"/>
    </xf>
    <xf numFmtId="0" fontId="15" fillId="0" borderId="40" xfId="0" applyFont="1" applyBorder="1" applyAlignment="1">
      <alignment horizontal="center" wrapText="1"/>
    </xf>
    <xf numFmtId="0" fontId="21" fillId="0" borderId="40" xfId="0" applyFont="1" applyBorder="1" applyAlignment="1">
      <alignment horizontal="center" wrapText="1"/>
    </xf>
    <xf numFmtId="0" fontId="22" fillId="0" borderId="3" xfId="0" applyFont="1" applyBorder="1" applyAlignment="1">
      <alignment horizontal="center"/>
    </xf>
    <xf numFmtId="0" fontId="15" fillId="0" borderId="46" xfId="0" applyFont="1" applyBorder="1" applyAlignment="1">
      <alignment horizontal="center"/>
    </xf>
    <xf numFmtId="43" fontId="14" fillId="3" borderId="43" xfId="3" applyNumberFormat="1" applyBorder="1" applyAlignment="1">
      <alignment horizontal="center"/>
    </xf>
    <xf numFmtId="43" fontId="15" fillId="0" borderId="41" xfId="3" applyNumberFormat="1" applyFont="1" applyFill="1" applyBorder="1" applyAlignment="1">
      <alignment horizontal="center"/>
    </xf>
    <xf numFmtId="43" fontId="14" fillId="3" borderId="7" xfId="3" applyNumberFormat="1" applyBorder="1" applyAlignment="1">
      <alignment horizontal="center"/>
    </xf>
    <xf numFmtId="0" fontId="15" fillId="0" borderId="40" xfId="0" quotePrefix="1" applyFont="1" applyBorder="1" applyAlignment="1">
      <alignment horizontal="center"/>
    </xf>
    <xf numFmtId="16" fontId="15" fillId="0" borderId="40" xfId="0" quotePrefix="1" applyNumberFormat="1" applyFont="1" applyBorder="1" applyAlignment="1">
      <alignment horizontal="center"/>
    </xf>
    <xf numFmtId="0" fontId="15" fillId="0" borderId="20" xfId="0" applyFont="1" applyBorder="1" applyAlignment="1">
      <alignment horizontal="center" vertical="center" wrapText="1"/>
    </xf>
    <xf numFmtId="43" fontId="23" fillId="0" borderId="2" xfId="3" applyNumberFormat="1" applyFont="1" applyFill="1" applyBorder="1" applyAlignment="1">
      <alignment horizontal="center"/>
    </xf>
    <xf numFmtId="0" fontId="16" fillId="0" borderId="2" xfId="0" applyFont="1" applyBorder="1" applyAlignment="1">
      <alignment horizontal="right"/>
    </xf>
    <xf numFmtId="0" fontId="15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43" fontId="15" fillId="0" borderId="7" xfId="2" applyFont="1" applyBorder="1" applyAlignment="1">
      <alignment horizontal="center" vertical="center"/>
    </xf>
    <xf numFmtId="43" fontId="15" fillId="0" borderId="8" xfId="2" applyFont="1" applyBorder="1" applyAlignment="1">
      <alignment horizontal="center" vertical="center"/>
    </xf>
    <xf numFmtId="43" fontId="15" fillId="0" borderId="43" xfId="2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2" borderId="0" xfId="0" applyFill="1"/>
    <xf numFmtId="0" fontId="15" fillId="0" borderId="2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3" fontId="15" fillId="0" borderId="2" xfId="2" applyFont="1" applyBorder="1" applyAlignment="1">
      <alignment horizontal="center" vertical="center"/>
    </xf>
    <xf numFmtId="43" fontId="15" fillId="0" borderId="1" xfId="2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43" fontId="14" fillId="3" borderId="35" xfId="3" applyNumberForma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14" xfId="0" applyNumberFormat="1" applyBorder="1" applyAlignment="1">
      <alignment horizontal="center" vertical="center"/>
    </xf>
    <xf numFmtId="43" fontId="0" fillId="0" borderId="0" xfId="2" applyFont="1" applyAlignment="1">
      <alignment vertical="center"/>
    </xf>
    <xf numFmtId="14" fontId="0" fillId="0" borderId="13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6" fillId="0" borderId="35" xfId="0" applyFont="1" applyBorder="1" applyAlignment="1">
      <alignment horizontal="center" wrapText="1"/>
    </xf>
    <xf numFmtId="0" fontId="1" fillId="2" borderId="0" xfId="1" quotePrefix="1" applyFill="1"/>
    <xf numFmtId="43" fontId="15" fillId="0" borderId="7" xfId="2" applyFont="1" applyFill="1" applyBorder="1" applyAlignment="1">
      <alignment horizontal="center"/>
    </xf>
    <xf numFmtId="43" fontId="14" fillId="3" borderId="51" xfId="3" applyNumberForma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1" fillId="0" borderId="3" xfId="0" applyFont="1" applyBorder="1" applyAlignment="1">
      <alignment horizontal="center" wrapText="1"/>
    </xf>
    <xf numFmtId="0" fontId="15" fillId="0" borderId="35" xfId="0" applyFont="1" applyBorder="1" applyAlignment="1">
      <alignment wrapText="1"/>
    </xf>
    <xf numFmtId="0" fontId="15" fillId="0" borderId="7" xfId="0" applyFont="1" applyBorder="1" applyAlignment="1">
      <alignment wrapText="1"/>
    </xf>
    <xf numFmtId="0" fontId="1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43" fontId="15" fillId="3" borderId="2" xfId="3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43" fontId="15" fillId="0" borderId="41" xfId="2" applyFont="1" applyBorder="1" applyAlignment="1">
      <alignment horizontal="center" vertical="center"/>
    </xf>
    <xf numFmtId="43" fontId="23" fillId="0" borderId="2" xfId="3" applyNumberFormat="1" applyFont="1" applyFill="1" applyBorder="1" applyAlignment="1">
      <alignment horizontal="center" vertical="center"/>
    </xf>
    <xf numFmtId="0" fontId="15" fillId="0" borderId="58" xfId="2" applyNumberFormat="1" applyFont="1" applyBorder="1" applyAlignment="1"/>
    <xf numFmtId="0" fontId="15" fillId="0" borderId="57" xfId="2" applyNumberFormat="1" applyFont="1" applyBorder="1" applyAlignment="1"/>
    <xf numFmtId="0" fontId="15" fillId="0" borderId="56" xfId="2" applyNumberFormat="1" applyFont="1" applyBorder="1" applyAlignment="1"/>
    <xf numFmtId="43" fontId="15" fillId="0" borderId="7" xfId="3" applyNumberFormat="1" applyFont="1" applyFill="1" applyBorder="1" applyAlignment="1">
      <alignment horizontal="center"/>
    </xf>
    <xf numFmtId="0" fontId="15" fillId="0" borderId="2" xfId="2" applyNumberFormat="1" applyFont="1" applyBorder="1" applyAlignment="1">
      <alignment horizontal="center"/>
    </xf>
    <xf numFmtId="0" fontId="15" fillId="0" borderId="1" xfId="2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43" fontId="15" fillId="0" borderId="35" xfId="2" applyFont="1" applyFill="1" applyBorder="1" applyAlignment="1">
      <alignment horizontal="center"/>
    </xf>
    <xf numFmtId="43" fontId="15" fillId="0" borderId="35" xfId="3" applyNumberFormat="1" applyFont="1" applyFill="1" applyBorder="1" applyAlignment="1">
      <alignment horizontal="center"/>
    </xf>
    <xf numFmtId="0" fontId="15" fillId="0" borderId="36" xfId="0" applyFont="1" applyBorder="1" applyAlignment="1">
      <alignment horizontal="center" vertical="center"/>
    </xf>
    <xf numFmtId="43" fontId="14" fillId="3" borderId="2" xfId="3" applyNumberFormat="1" applyBorder="1" applyAlignment="1">
      <alignment horizontal="center" vertical="center"/>
    </xf>
    <xf numFmtId="43" fontId="15" fillId="0" borderId="37" xfId="2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43" fontId="11" fillId="4" borderId="41" xfId="4" applyNumberForma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7" fillId="0" borderId="0" xfId="0" applyFont="1" applyAlignment="1">
      <alignment horizontal="left"/>
    </xf>
    <xf numFmtId="43" fontId="15" fillId="0" borderId="48" xfId="2" applyFont="1" applyBorder="1" applyAlignment="1">
      <alignment horizontal="center"/>
    </xf>
    <xf numFmtId="43" fontId="15" fillId="0" borderId="4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14" fontId="0" fillId="0" borderId="13" xfId="0" applyNumberFormat="1" applyBorder="1"/>
    <xf numFmtId="43" fontId="15" fillId="0" borderId="2" xfId="2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0" fontId="7" fillId="0" borderId="9" xfId="1" applyFont="1" applyBorder="1"/>
    <xf numFmtId="0" fontId="5" fillId="0" borderId="35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7" xfId="0" applyFont="1" applyBorder="1"/>
    <xf numFmtId="0" fontId="7" fillId="0" borderId="34" xfId="1" applyFont="1" applyBorder="1"/>
    <xf numFmtId="0" fontId="0" fillId="2" borderId="21" xfId="0" applyFill="1" applyBorder="1"/>
    <xf numFmtId="43" fontId="15" fillId="0" borderId="48" xfId="2" applyFont="1" applyFill="1" applyBorder="1" applyAlignment="1">
      <alignment horizontal="center"/>
    </xf>
    <xf numFmtId="43" fontId="15" fillId="0" borderId="2" xfId="3" applyNumberFormat="1" applyFont="1" applyFill="1" applyBorder="1" applyAlignment="1">
      <alignment horizontal="center" vertical="center"/>
    </xf>
    <xf numFmtId="43" fontId="15" fillId="0" borderId="39" xfId="2" applyFont="1" applyFill="1" applyBorder="1" applyAlignment="1">
      <alignment horizontal="center"/>
    </xf>
    <xf numFmtId="0" fontId="21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5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3" fontId="27" fillId="0" borderId="2" xfId="3" applyNumberFormat="1" applyFont="1" applyFill="1" applyBorder="1" applyAlignment="1">
      <alignment horizontal="center"/>
    </xf>
    <xf numFmtId="43" fontId="27" fillId="0" borderId="35" xfId="3" applyNumberFormat="1" applyFont="1" applyFill="1" applyBorder="1" applyAlignment="1">
      <alignment horizontal="center"/>
    </xf>
    <xf numFmtId="43" fontId="28" fillId="0" borderId="43" xfId="3" applyNumberFormat="1" applyFont="1" applyFill="1" applyBorder="1" applyAlignment="1">
      <alignment horizontal="center"/>
    </xf>
    <xf numFmtId="43" fontId="18" fillId="0" borderId="48" xfId="2" applyFont="1" applyBorder="1" applyAlignment="1">
      <alignment horizontal="center" vertical="center"/>
    </xf>
    <xf numFmtId="43" fontId="18" fillId="0" borderId="50" xfId="2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3" fontId="0" fillId="0" borderId="4" xfId="2" applyFont="1" applyBorder="1" applyAlignment="1">
      <alignment horizontal="center" vertical="center"/>
    </xf>
    <xf numFmtId="43" fontId="0" fillId="0" borderId="5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3" fontId="0" fillId="0" borderId="45" xfId="2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28" fillId="0" borderId="2" xfId="3" applyNumberFormat="1" applyFont="1" applyFill="1" applyBorder="1" applyAlignment="1">
      <alignment horizontal="center"/>
    </xf>
    <xf numFmtId="43" fontId="28" fillId="0" borderId="2" xfId="2" applyFont="1" applyFill="1" applyBorder="1" applyAlignment="1">
      <alignment horizontal="center"/>
    </xf>
    <xf numFmtId="43" fontId="28" fillId="0" borderId="2" xfId="3" applyNumberFormat="1" applyFont="1" applyFill="1" applyBorder="1" applyAlignment="1">
      <alignment horizontal="center" vertical="center"/>
    </xf>
    <xf numFmtId="43" fontId="28" fillId="0" borderId="35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28" fillId="0" borderId="34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3" xfId="0" applyFont="1" applyBorder="1" applyAlignment="1">
      <alignment horizontal="center" vertical="center"/>
    </xf>
    <xf numFmtId="43" fontId="28" fillId="0" borderId="7" xfId="2" applyFont="1" applyFill="1" applyBorder="1" applyAlignment="1">
      <alignment horizontal="center"/>
    </xf>
    <xf numFmtId="43" fontId="28" fillId="0" borderId="48" xfId="2" applyFont="1" applyFill="1" applyBorder="1" applyAlignment="1">
      <alignment horizontal="center"/>
    </xf>
    <xf numFmtId="43" fontId="28" fillId="0" borderId="35" xfId="2" applyFont="1" applyFill="1" applyBorder="1" applyAlignment="1">
      <alignment horizontal="center"/>
    </xf>
    <xf numFmtId="43" fontId="28" fillId="0" borderId="35" xfId="3" applyNumberFormat="1" applyFont="1" applyFill="1" applyBorder="1" applyAlignment="1">
      <alignment horizontal="center"/>
    </xf>
    <xf numFmtId="43" fontId="0" fillId="0" borderId="0" xfId="2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5" fillId="0" borderId="19" xfId="2" applyNumberFormat="1" applyFont="1" applyBorder="1" applyAlignment="1">
      <alignment horizontal="center"/>
    </xf>
    <xf numFmtId="0" fontId="15" fillId="0" borderId="18" xfId="2" applyNumberFormat="1" applyFont="1" applyBorder="1" applyAlignment="1">
      <alignment horizontal="center"/>
    </xf>
    <xf numFmtId="0" fontId="15" fillId="0" borderId="17" xfId="2" applyNumberFormat="1" applyFont="1" applyBorder="1" applyAlignment="1">
      <alignment horizontal="center"/>
    </xf>
    <xf numFmtId="43" fontId="0" fillId="0" borderId="61" xfId="5" applyFont="1" applyBorder="1" applyAlignment="1">
      <alignment horizontal="left"/>
    </xf>
    <xf numFmtId="43" fontId="0" fillId="0" borderId="0" xfId="5" applyFont="1" applyAlignment="1">
      <alignment horizontal="left"/>
    </xf>
    <xf numFmtId="0" fontId="1" fillId="0" borderId="22" xfId="1" applyNumberFormat="1" applyBorder="1" applyAlignment="1">
      <alignment horizontal="center"/>
    </xf>
    <xf numFmtId="0" fontId="15" fillId="0" borderId="21" xfId="2" applyNumberFormat="1" applyFont="1" applyBorder="1" applyAlignment="1">
      <alignment horizontal="center"/>
    </xf>
    <xf numFmtId="0" fontId="15" fillId="0" borderId="20" xfId="2" applyNumberFormat="1" applyFont="1" applyBorder="1" applyAlignment="1">
      <alignment horizontal="center"/>
    </xf>
    <xf numFmtId="0" fontId="15" fillId="0" borderId="22" xfId="2" applyNumberFormat="1" applyFont="1" applyBorder="1" applyAlignment="1">
      <alignment horizontal="center"/>
    </xf>
    <xf numFmtId="0" fontId="1" fillId="0" borderId="22" xfId="1" applyBorder="1" applyAlignment="1">
      <alignment horizontal="center"/>
    </xf>
    <xf numFmtId="0" fontId="15" fillId="0" borderId="28" xfId="2" applyNumberFormat="1" applyFont="1" applyBorder="1" applyAlignment="1">
      <alignment horizontal="center"/>
    </xf>
    <xf numFmtId="0" fontId="15" fillId="0" borderId="27" xfId="2" applyNumberFormat="1" applyFont="1" applyBorder="1" applyAlignment="1">
      <alignment horizontal="center"/>
    </xf>
    <xf numFmtId="0" fontId="15" fillId="0" borderId="26" xfId="2" applyNumberFormat="1" applyFont="1" applyBorder="1" applyAlignment="1">
      <alignment horizontal="center"/>
    </xf>
    <xf numFmtId="14" fontId="15" fillId="0" borderId="22" xfId="2" applyNumberFormat="1" applyFont="1" applyBorder="1" applyAlignment="1">
      <alignment horizontal="center"/>
    </xf>
    <xf numFmtId="0" fontId="13" fillId="0" borderId="2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165" fontId="16" fillId="0" borderId="0" xfId="0" applyNumberFormat="1" applyFont="1" applyAlignment="1">
      <alignment horizontal="left"/>
    </xf>
    <xf numFmtId="0" fontId="13" fillId="0" borderId="2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6" fontId="15" fillId="0" borderId="22" xfId="2" applyNumberFormat="1" applyFont="1" applyBorder="1" applyAlignment="1">
      <alignment horizontal="center"/>
    </xf>
    <xf numFmtId="167" fontId="15" fillId="0" borderId="22" xfId="2" applyNumberFormat="1" applyFont="1" applyBorder="1" applyAlignment="1">
      <alignment horizontal="center"/>
    </xf>
    <xf numFmtId="167" fontId="15" fillId="0" borderId="21" xfId="2" applyNumberFormat="1" applyFont="1" applyBorder="1" applyAlignment="1">
      <alignment horizontal="center"/>
    </xf>
    <xf numFmtId="167" fontId="15" fillId="0" borderId="20" xfId="2" applyNumberFormat="1" applyFont="1" applyBorder="1" applyAlignment="1">
      <alignment horizontal="center"/>
    </xf>
    <xf numFmtId="166" fontId="15" fillId="0" borderId="22" xfId="2" applyNumberFormat="1" applyFont="1" applyBorder="1" applyAlignment="1">
      <alignment horizontal="center"/>
    </xf>
    <xf numFmtId="166" fontId="15" fillId="0" borderId="21" xfId="2" applyNumberFormat="1" applyFont="1" applyBorder="1" applyAlignment="1">
      <alignment horizontal="center"/>
    </xf>
    <xf numFmtId="166" fontId="15" fillId="0" borderId="20" xfId="2" applyNumberFormat="1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26" fillId="0" borderId="22" xfId="2" applyNumberFormat="1" applyFont="1" applyBorder="1" applyAlignment="1">
      <alignment horizontal="center"/>
    </xf>
    <xf numFmtId="0" fontId="26" fillId="0" borderId="21" xfId="2" applyNumberFormat="1" applyFont="1" applyBorder="1" applyAlignment="1">
      <alignment horizontal="center"/>
    </xf>
    <xf numFmtId="0" fontId="26" fillId="0" borderId="20" xfId="2" applyNumberFormat="1" applyFont="1" applyBorder="1" applyAlignment="1">
      <alignment horizontal="center"/>
    </xf>
    <xf numFmtId="0" fontId="24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5" fillId="0" borderId="53" xfId="0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28" xfId="2" applyNumberFormat="1" applyFont="1" applyBorder="1" applyAlignment="1">
      <alignment horizontal="center" wrapText="1"/>
    </xf>
    <xf numFmtId="0" fontId="15" fillId="0" borderId="27" xfId="2" applyNumberFormat="1" applyFont="1" applyBorder="1" applyAlignment="1">
      <alignment horizontal="center" wrapText="1"/>
    </xf>
    <xf numFmtId="0" fontId="15" fillId="0" borderId="26" xfId="2" applyNumberFormat="1" applyFont="1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5" fillId="0" borderId="22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35" xfId="0" applyFont="1" applyBorder="1" applyAlignment="1">
      <alignment horizontal="center" wrapText="1"/>
    </xf>
    <xf numFmtId="0" fontId="15" fillId="0" borderId="7" xfId="0" applyFont="1" applyBorder="1" applyAlignment="1">
      <alignment horizontal="center" wrapText="1"/>
    </xf>
    <xf numFmtId="0" fontId="15" fillId="0" borderId="36" xfId="2" applyNumberFormat="1" applyFont="1" applyBorder="1" applyAlignment="1">
      <alignment horizontal="center" wrapText="1"/>
    </xf>
    <xf numFmtId="0" fontId="15" fillId="0" borderId="55" xfId="2" applyNumberFormat="1" applyFont="1" applyBorder="1" applyAlignment="1">
      <alignment horizontal="center" wrapText="1"/>
    </xf>
    <xf numFmtId="0" fontId="15" fillId="0" borderId="33" xfId="2" applyNumberFormat="1" applyFont="1" applyBorder="1" applyAlignment="1">
      <alignment horizontal="center" wrapText="1"/>
    </xf>
    <xf numFmtId="0" fontId="15" fillId="0" borderId="25" xfId="2" applyNumberFormat="1" applyFont="1" applyBorder="1" applyAlignment="1">
      <alignment horizontal="center" wrapText="1"/>
    </xf>
    <xf numFmtId="0" fontId="15" fillId="0" borderId="24" xfId="2" applyNumberFormat="1" applyFont="1" applyBorder="1" applyAlignment="1">
      <alignment horizontal="center" wrapText="1"/>
    </xf>
    <xf numFmtId="0" fontId="15" fillId="0" borderId="23" xfId="2" applyNumberFormat="1" applyFont="1" applyBorder="1" applyAlignment="1">
      <alignment horizontal="center" wrapText="1"/>
    </xf>
    <xf numFmtId="6" fontId="15" fillId="0" borderId="21" xfId="2" applyNumberFormat="1" applyFont="1" applyBorder="1" applyAlignment="1">
      <alignment horizontal="center"/>
    </xf>
    <xf numFmtId="6" fontId="15" fillId="0" borderId="20" xfId="2" applyNumberFormat="1" applyFont="1" applyBorder="1" applyAlignment="1">
      <alignment horizontal="center"/>
    </xf>
    <xf numFmtId="0" fontId="15" fillId="0" borderId="22" xfId="2" applyNumberFormat="1" applyFont="1" applyBorder="1" applyAlignment="1">
      <alignment horizontal="center" vertical="center"/>
    </xf>
    <xf numFmtId="0" fontId="15" fillId="0" borderId="21" xfId="2" applyNumberFormat="1" applyFont="1" applyBorder="1" applyAlignment="1">
      <alignment horizontal="center" vertical="center"/>
    </xf>
    <xf numFmtId="0" fontId="15" fillId="0" borderId="20" xfId="2" applyNumberFormat="1" applyFont="1" applyBorder="1" applyAlignment="1">
      <alignment horizontal="center" vertical="center"/>
    </xf>
    <xf numFmtId="0" fontId="15" fillId="0" borderId="22" xfId="2" applyNumberFormat="1" applyFont="1" applyBorder="1" applyAlignment="1">
      <alignment horizontal="center" vertical="center" wrapText="1"/>
    </xf>
    <xf numFmtId="0" fontId="15" fillId="0" borderId="21" xfId="2" applyNumberFormat="1" applyFont="1" applyBorder="1" applyAlignment="1">
      <alignment horizontal="center" vertical="center" wrapText="1"/>
    </xf>
    <xf numFmtId="0" fontId="15" fillId="0" borderId="20" xfId="2" applyNumberFormat="1" applyFont="1" applyBorder="1" applyAlignment="1">
      <alignment horizontal="center" vertical="center" wrapText="1"/>
    </xf>
    <xf numFmtId="14" fontId="15" fillId="0" borderId="22" xfId="2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5" fillId="0" borderId="22" xfId="2" applyNumberFormat="1" applyFont="1" applyBorder="1" applyAlignment="1">
      <alignment horizontal="center" wrapText="1"/>
    </xf>
    <xf numFmtId="0" fontId="15" fillId="0" borderId="21" xfId="2" applyNumberFormat="1" applyFont="1" applyBorder="1" applyAlignment="1">
      <alignment horizontal="center" wrapText="1"/>
    </xf>
    <xf numFmtId="0" fontId="15" fillId="0" borderId="20" xfId="2" applyNumberFormat="1" applyFont="1" applyBorder="1" applyAlignment="1">
      <alignment horizontal="center" wrapText="1"/>
    </xf>
    <xf numFmtId="0" fontId="15" fillId="0" borderId="59" xfId="2" applyNumberFormat="1" applyFont="1" applyBorder="1" applyAlignment="1">
      <alignment horizontal="center" wrapText="1"/>
    </xf>
    <xf numFmtId="0" fontId="15" fillId="0" borderId="0" xfId="2" applyNumberFormat="1" applyFont="1" applyBorder="1" applyAlignment="1">
      <alignment horizontal="center" wrapText="1"/>
    </xf>
    <xf numFmtId="0" fontId="15" fillId="0" borderId="60" xfId="2" applyNumberFormat="1" applyFont="1" applyBorder="1" applyAlignment="1">
      <alignment horizontal="center" wrapText="1"/>
    </xf>
    <xf numFmtId="14" fontId="15" fillId="0" borderId="21" xfId="2" applyNumberFormat="1" applyFont="1" applyBorder="1" applyAlignment="1">
      <alignment horizontal="center"/>
    </xf>
    <xf numFmtId="14" fontId="15" fillId="0" borderId="20" xfId="2" applyNumberFormat="1" applyFont="1" applyBorder="1" applyAlignment="1">
      <alignment horizontal="center"/>
    </xf>
    <xf numFmtId="0" fontId="1" fillId="0" borderId="21" xfId="1" applyNumberFormat="1" applyBorder="1" applyAlignment="1">
      <alignment horizontal="center"/>
    </xf>
    <xf numFmtId="0" fontId="1" fillId="0" borderId="20" xfId="1" applyNumberFormat="1" applyBorder="1" applyAlignment="1">
      <alignment horizontal="center"/>
    </xf>
    <xf numFmtId="0" fontId="16" fillId="0" borderId="28" xfId="2" applyNumberFormat="1" applyFont="1" applyBorder="1" applyAlignment="1">
      <alignment horizontal="center"/>
    </xf>
    <xf numFmtId="0" fontId="16" fillId="0" borderId="27" xfId="2" applyNumberFormat="1" applyFont="1" applyBorder="1" applyAlignment="1">
      <alignment horizontal="center"/>
    </xf>
    <xf numFmtId="0" fontId="16" fillId="0" borderId="26" xfId="2" applyNumberFormat="1" applyFont="1" applyBorder="1" applyAlignment="1">
      <alignment horizontal="center"/>
    </xf>
    <xf numFmtId="0" fontId="15" fillId="0" borderId="19" xfId="0" applyFont="1" applyBorder="1" applyAlignment="1">
      <alignment horizontal="center" wrapText="1"/>
    </xf>
    <xf numFmtId="0" fontId="15" fillId="0" borderId="18" xfId="0" applyFont="1" applyBorder="1" applyAlignment="1">
      <alignment horizontal="center" wrapText="1"/>
    </xf>
    <xf numFmtId="0" fontId="15" fillId="0" borderId="17" xfId="0" applyFont="1" applyBorder="1" applyAlignment="1">
      <alignment horizontal="center" wrapText="1"/>
    </xf>
    <xf numFmtId="43" fontId="0" fillId="0" borderId="0" xfId="2" applyFont="1" applyBorder="1" applyAlignment="1">
      <alignment horizontal="center"/>
    </xf>
  </cellXfs>
  <cellStyles count="6">
    <cellStyle name="60% - Accent6" xfId="4" builtinId="52"/>
    <cellStyle name="Accent3" xfId="3" builtinId="37"/>
    <cellStyle name="Comma" xfId="2" builtinId="3"/>
    <cellStyle name="Comma 2" xfId="5" xr:uid="{F39F34BF-2C5C-4729-A295-5B03365B7791}"/>
    <cellStyle name="Hyperlink" xfId="1" builtinId="8"/>
    <cellStyle name="Normal" xfId="0" builtinId="0"/>
  </cellStyles>
  <dxfs count="117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2076450</xdr:colOff>
      <xdr:row>0</xdr:row>
      <xdr:rowOff>38100</xdr:rowOff>
    </xdr:from>
    <xdr:to>
      <xdr:col>5</xdr:col>
      <xdr:colOff>2628900</xdr:colOff>
      <xdr:row>2</xdr:row>
      <xdr:rowOff>135563</xdr:rowOff>
    </xdr:to>
    <xdr:pic>
      <xdr:nvPicPr>
        <xdr:cNvPr id="2" name="Picture 1" descr="Image result for alder logo&quot;">
          <a:extLst>
            <a:ext uri="{FF2B5EF4-FFF2-40B4-BE49-F238E27FC236}">
              <a16:creationId xmlns:a16="http://schemas.microsoft.com/office/drawing/2014/main" id="{4F26BDD1-5BF5-4B1B-ADDD-D7A010D5F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8775" y="38100"/>
          <a:ext cx="552450" cy="537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hris@coast2coast.com.au" TargetMode="External"/><Relationship Id="rId18" Type="http://schemas.openxmlformats.org/officeDocument/2006/relationships/hyperlink" Target="mailto:jon@sweepingthecoast.com.au" TargetMode="External"/><Relationship Id="rId26" Type="http://schemas.openxmlformats.org/officeDocument/2006/relationships/hyperlink" Target="mailto:readyfence@live.com.au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mailto:events@panelfab.com.au" TargetMode="External"/><Relationship Id="rId34" Type="http://schemas.openxmlformats.org/officeDocument/2006/relationships/hyperlink" Target="mailto:grant.summers@cleanaway.com.au" TargetMode="External"/><Relationship Id="rId7" Type="http://schemas.openxmlformats.org/officeDocument/2006/relationships/hyperlink" Target="mailto:matt@cwcp.com.au" TargetMode="External"/><Relationship Id="rId12" Type="http://schemas.openxmlformats.org/officeDocument/2006/relationships/hyperlink" Target="mailto:allcaulk@live.com" TargetMode="External"/><Relationship Id="rId17" Type="http://schemas.openxmlformats.org/officeDocument/2006/relationships/hyperlink" Target="mailto:admin@dynamicexcavation.com.au" TargetMode="External"/><Relationship Id="rId25" Type="http://schemas.openxmlformats.org/officeDocument/2006/relationships/hyperlink" Target="mailto:jason@yourtrades.com.au" TargetMode="External"/><Relationship Id="rId33" Type="http://schemas.openxmlformats.org/officeDocument/2006/relationships/hyperlink" Target="mailto:swhalley@rentafence.com.au" TargetMode="External"/><Relationship Id="rId38" Type="http://schemas.openxmlformats.org/officeDocument/2006/relationships/hyperlink" Target="mailto:tim@unitedhire.com.au" TargetMode="External"/><Relationship Id="rId2" Type="http://schemas.openxmlformats.org/officeDocument/2006/relationships/hyperlink" Target="mailto:events@panelfab.com.au" TargetMode="External"/><Relationship Id="rId16" Type="http://schemas.openxmlformats.org/officeDocument/2006/relationships/hyperlink" Target="mailto:damien.mansfield@jjrichards.com.au" TargetMode="External"/><Relationship Id="rId20" Type="http://schemas.openxmlformats.org/officeDocument/2006/relationships/hyperlink" Target="mailto:accounts@globalwasteqld.com" TargetMode="External"/><Relationship Id="rId29" Type="http://schemas.openxmlformats.org/officeDocument/2006/relationships/hyperlink" Target="mailto:info@cutitoutconcrete.com.au" TargetMode="External"/><Relationship Id="rId1" Type="http://schemas.openxmlformats.org/officeDocument/2006/relationships/hyperlink" Target="mailto:admin@fastcut.com.au" TargetMode="External"/><Relationship Id="rId6" Type="http://schemas.openxmlformats.org/officeDocument/2006/relationships/hyperlink" Target="mailto:info@mobileconcretepumping.com.au" TargetMode="External"/><Relationship Id="rId11" Type="http://schemas.openxmlformats.org/officeDocument/2006/relationships/hyperlink" Target="mailto:vlazarev@evsgroup.com.au" TargetMode="External"/><Relationship Id="rId24" Type="http://schemas.openxmlformats.org/officeDocument/2006/relationships/hyperlink" Target="mailto:tim@unitedhire.com.au" TargetMode="External"/><Relationship Id="rId32" Type="http://schemas.openxmlformats.org/officeDocument/2006/relationships/hyperlink" Target="mailto:admin@lambertlocations.com.au" TargetMode="External"/><Relationship Id="rId37" Type="http://schemas.openxmlformats.org/officeDocument/2006/relationships/hyperlink" Target="mailto:grant.summers@cleanaway.com.au" TargetMode="External"/><Relationship Id="rId40" Type="http://schemas.openxmlformats.org/officeDocument/2006/relationships/drawing" Target="../drawings/drawing1.xml"/><Relationship Id="rId5" Type="http://schemas.openxmlformats.org/officeDocument/2006/relationships/hyperlink" Target="mailto:adam@davoscranes.com.au" TargetMode="External"/><Relationship Id="rId15" Type="http://schemas.openxmlformats.org/officeDocument/2006/relationships/hyperlink" Target="mailto:admin@dynamicexcavation.com.au" TargetMode="External"/><Relationship Id="rId23" Type="http://schemas.openxmlformats.org/officeDocument/2006/relationships/hyperlink" Target="mailto:robert@kct.com.au" TargetMode="External"/><Relationship Id="rId28" Type="http://schemas.openxmlformats.org/officeDocument/2006/relationships/hyperlink" Target="mailto:leon@globegr.com.au" TargetMode="External"/><Relationship Id="rId36" Type="http://schemas.openxmlformats.org/officeDocument/2006/relationships/hyperlink" Target="mailto:ndelve@activehire.com.au" TargetMode="External"/><Relationship Id="rId10" Type="http://schemas.openxmlformats.org/officeDocument/2006/relationships/hyperlink" Target="mailto:garth@challengerknight.com.au" TargetMode="External"/><Relationship Id="rId19" Type="http://schemas.openxmlformats.org/officeDocument/2006/relationships/hyperlink" Target="mailto:sales@dynamicexcavations.com.au" TargetMode="External"/><Relationship Id="rId31" Type="http://schemas.openxmlformats.org/officeDocument/2006/relationships/hyperlink" Target="mailto:caulkitup7@gmail.com" TargetMode="External"/><Relationship Id="rId4" Type="http://schemas.openxmlformats.org/officeDocument/2006/relationships/hyperlink" Target="mailto:belinda@abcranehire.com.au" TargetMode="External"/><Relationship Id="rId9" Type="http://schemas.openxmlformats.org/officeDocument/2006/relationships/hyperlink" Target="mailto:wayne.hayes@fyfe.com.au" TargetMode="External"/><Relationship Id="rId14" Type="http://schemas.openxmlformats.org/officeDocument/2006/relationships/hyperlink" Target="mailto:operations@brancatella.com.au" TargetMode="External"/><Relationship Id="rId22" Type="http://schemas.openxmlformats.org/officeDocument/2006/relationships/hyperlink" Target="mailto:ict_qld6@bigpond.com" TargetMode="External"/><Relationship Id="rId27" Type="http://schemas.openxmlformats.org/officeDocument/2006/relationships/hyperlink" Target="mailto:tiago@tcinnovations.com.au" TargetMode="External"/><Relationship Id="rId30" Type="http://schemas.openxmlformats.org/officeDocument/2006/relationships/hyperlink" Target="mailto:pam.wadsworth@terramap.com" TargetMode="External"/><Relationship Id="rId35" Type="http://schemas.openxmlformats.org/officeDocument/2006/relationships/hyperlink" Target="mailto:rod.harris@coateshire.com.au" TargetMode="External"/><Relationship Id="rId8" Type="http://schemas.openxmlformats.org/officeDocument/2006/relationships/hyperlink" Target="mailto:admin@customisedtraffic.com.au" TargetMode="External"/><Relationship Id="rId3" Type="http://schemas.openxmlformats.org/officeDocument/2006/relationships/hyperlink" Target="mailto:bernadette.bramble@ausco.com.a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eon@globegr.com.au" TargetMode="External"/><Relationship Id="rId2" Type="http://schemas.openxmlformats.org/officeDocument/2006/relationships/hyperlink" Target="mailto:jason@yourtrades.com.au" TargetMode="External"/><Relationship Id="rId1" Type="http://schemas.openxmlformats.org/officeDocument/2006/relationships/hyperlink" Target="mailto:sam.wood@workpac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karen.carter@rprtrades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ccounts@siriusconcretecutters.com.au" TargetMode="External"/><Relationship Id="rId1" Type="http://schemas.openxmlformats.org/officeDocument/2006/relationships/hyperlink" Target="mailto:icutqld@bigpond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events@panelfab.com.au" TargetMode="External"/><Relationship Id="rId2" Type="http://schemas.openxmlformats.org/officeDocument/2006/relationships/hyperlink" Target="mailto:rod.harris@coateshire.com.au" TargetMode="External"/><Relationship Id="rId1" Type="http://schemas.openxmlformats.org/officeDocument/2006/relationships/hyperlink" Target="mailto:keely.doherty@atco.com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allanblakelock@kennards.com.au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readyfence@live.com.au" TargetMode="External"/><Relationship Id="rId2" Type="http://schemas.openxmlformats.org/officeDocument/2006/relationships/hyperlink" Target="mailto:accounts@pinkfence.com.au" TargetMode="External"/><Relationship Id="rId1" Type="http://schemas.openxmlformats.org/officeDocument/2006/relationships/hyperlink" Target="mailto:peter@atfnerang.com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accounts@surfcitycranes.com.au" TargetMode="External"/><Relationship Id="rId2" Type="http://schemas.openxmlformats.org/officeDocument/2006/relationships/hyperlink" Target="mailto:adam@davoscranes.com.au" TargetMode="External"/><Relationship Id="rId1" Type="http://schemas.openxmlformats.org/officeDocument/2006/relationships/hyperlink" Target="mailto:sales@1800welift.com.au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r.bagley@meales.com.au" TargetMode="External"/><Relationship Id="rId2" Type="http://schemas.openxmlformats.org/officeDocument/2006/relationships/hyperlink" Target="mailto:matt@cwcp.com.au" TargetMode="External"/><Relationship Id="rId1" Type="http://schemas.openxmlformats.org/officeDocument/2006/relationships/hyperlink" Target="mailto:debtor_tru.blue@bigpond.com" TargetMode="External"/><Relationship Id="rId6" Type="http://schemas.openxmlformats.org/officeDocument/2006/relationships/printerSettings" Target="../printerSettings/printerSettings7.bin"/><Relationship Id="rId5" Type="http://schemas.openxmlformats.org/officeDocument/2006/relationships/hyperlink" Target="mailto:topdogcp@bigpond.com" TargetMode="External"/><Relationship Id="rId4" Type="http://schemas.openxmlformats.org/officeDocument/2006/relationships/hyperlink" Target="mailto:info@mobileconcretepumping.com.au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erron@platinumtraffic.com.au" TargetMode="External"/><Relationship Id="rId2" Type="http://schemas.openxmlformats.org/officeDocument/2006/relationships/hyperlink" Target="mailto:jackie@getdirected.com.au" TargetMode="External"/><Relationship Id="rId1" Type="http://schemas.openxmlformats.org/officeDocument/2006/relationships/hyperlink" Target="mailto:vlazarev@evsgroup.com.au" TargetMode="External"/><Relationship Id="rId6" Type="http://schemas.openxmlformats.org/officeDocument/2006/relationships/printerSettings" Target="../printerSettings/printerSettings8.bin"/><Relationship Id="rId5" Type="http://schemas.openxmlformats.org/officeDocument/2006/relationships/hyperlink" Target="mailto:admin@customisedtraffic.com.au" TargetMode="External"/><Relationship Id="rId4" Type="http://schemas.openxmlformats.org/officeDocument/2006/relationships/hyperlink" Target="mailto:tiago@tcinnovations.com.au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wayne.hayes@fyfe.com.au" TargetMode="External"/><Relationship Id="rId2" Type="http://schemas.openxmlformats.org/officeDocument/2006/relationships/hyperlink" Target="mailto:pcracroftwilson@bennettandbennett.com.au" TargetMode="External"/><Relationship Id="rId1" Type="http://schemas.openxmlformats.org/officeDocument/2006/relationships/hyperlink" Target="mailto:d.measki@mpasurveying.com.au" TargetMode="External"/><Relationship Id="rId6" Type="http://schemas.openxmlformats.org/officeDocument/2006/relationships/printerSettings" Target="../printerSettings/printerSettings9.bin"/><Relationship Id="rId5" Type="http://schemas.openxmlformats.org/officeDocument/2006/relationships/hyperlink" Target="mailto:hutchsurveys@gmail.com" TargetMode="External"/><Relationship Id="rId4" Type="http://schemas.openxmlformats.org/officeDocument/2006/relationships/hyperlink" Target="mailto:pam.wadsworth@terramap.com.au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stephen.ellis@nsw.com.au" TargetMode="External"/><Relationship Id="rId2" Type="http://schemas.openxmlformats.org/officeDocument/2006/relationships/hyperlink" Target="mailto:vlazarev@evsgroup.com.au" TargetMode="External"/><Relationship Id="rId1" Type="http://schemas.openxmlformats.org/officeDocument/2006/relationships/hyperlink" Target="mailto:garth@challengerknight.com.au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mailto:steve@asgsecurity.com.au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ealthedealcaulking@gmail.com" TargetMode="External"/><Relationship Id="rId2" Type="http://schemas.openxmlformats.org/officeDocument/2006/relationships/hyperlink" Target="mailto:allcaulk@live.com" TargetMode="External"/><Relationship Id="rId1" Type="http://schemas.openxmlformats.org/officeDocument/2006/relationships/hyperlink" Target="mailto:goseal@outlook.com" TargetMode="Externa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mailto:caulkitup7@gmail.com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mailto:salessouth@kartawayqld.com.au" TargetMode="External"/><Relationship Id="rId2" Type="http://schemas.openxmlformats.org/officeDocument/2006/relationships/hyperlink" Target="mailto:tim@unitedhire.com.au" TargetMode="External"/><Relationship Id="rId1" Type="http://schemas.openxmlformats.org/officeDocument/2006/relationships/hyperlink" Target="mailto:robert.hicks@suez.com.au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mailto:grant.summers@cleanaway.com.au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mailto:robert.hicks@suez.com.au" TargetMode="External"/><Relationship Id="rId2" Type="http://schemas.openxmlformats.org/officeDocument/2006/relationships/hyperlink" Target="mailto:tim@unitedhire.com.au" TargetMode="External"/><Relationship Id="rId1" Type="http://schemas.openxmlformats.org/officeDocument/2006/relationships/hyperlink" Target="mailto:accounts@arrowconcretecutting.com.au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mailto:grant.summers@cleanaway.com.au" TargetMode="External"/><Relationship Id="rId4" Type="http://schemas.openxmlformats.org/officeDocument/2006/relationships/hyperlink" Target="mailto:salessouth@kartawayqld.com.au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operations@brancatella.com.au" TargetMode="External"/><Relationship Id="rId2" Type="http://schemas.openxmlformats.org/officeDocument/2006/relationships/hyperlink" Target="mailto:clay@badencivil.com.au" TargetMode="External"/><Relationship Id="rId1" Type="http://schemas.openxmlformats.org/officeDocument/2006/relationships/hyperlink" Target="mailto:mitchell.marsden@lantrak.com.au" TargetMode="External"/><Relationship Id="rId6" Type="http://schemas.openxmlformats.org/officeDocument/2006/relationships/printerSettings" Target="../printerSettings/printerSettings14.bin"/><Relationship Id="rId5" Type="http://schemas.openxmlformats.org/officeDocument/2006/relationships/hyperlink" Target="mailto:rui@eaglealliance.com.au" TargetMode="External"/><Relationship Id="rId4" Type="http://schemas.openxmlformats.org/officeDocument/2006/relationships/hyperlink" Target="mailto:chris@coast2coast.com.au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admin@dynamicexcavation.com.au" TargetMode="External"/><Relationship Id="rId2" Type="http://schemas.openxmlformats.org/officeDocument/2006/relationships/hyperlink" Target="mailto:mick@utilitylocationservices.com.au" TargetMode="External"/><Relationship Id="rId1" Type="http://schemas.openxmlformats.org/officeDocument/2006/relationships/hyperlink" Target="mailto:admin@lambertlocations.com.au" TargetMode="Externa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damien.mansfield@jjrichards.com.au" TargetMode="External"/><Relationship Id="rId2" Type="http://schemas.openxmlformats.org/officeDocument/2006/relationships/hyperlink" Target="mailto:rui@eaglealliance.com.au" TargetMode="External"/><Relationship Id="rId1" Type="http://schemas.openxmlformats.org/officeDocument/2006/relationships/hyperlink" Target="mailto:jackie@getdirected.com.au" TargetMode="External"/><Relationship Id="rId6" Type="http://schemas.openxmlformats.org/officeDocument/2006/relationships/printerSettings" Target="../printerSettings/printerSettings16.bin"/><Relationship Id="rId5" Type="http://schemas.openxmlformats.org/officeDocument/2006/relationships/hyperlink" Target="mailto:admin@dynamicexcavation.com.au" TargetMode="External"/><Relationship Id="rId4" Type="http://schemas.openxmlformats.org/officeDocument/2006/relationships/hyperlink" Target="mailto:admin@vacex.com.au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mailto:jon@sweepingthecoast.com.au" TargetMode="External"/><Relationship Id="rId1" Type="http://schemas.openxmlformats.org/officeDocument/2006/relationships/hyperlink" Target="mailto:sales@dynamicexcavations.com.au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mailto:robert.hicks@suez.com" TargetMode="External"/><Relationship Id="rId2" Type="http://schemas.openxmlformats.org/officeDocument/2006/relationships/hyperlink" Target="mailto:accounts@globalwasteqld.com" TargetMode="External"/><Relationship Id="rId1" Type="http://schemas.openxmlformats.org/officeDocument/2006/relationships/hyperlink" Target="mailto:events@panelfab.com.au" TargetMode="External"/><Relationship Id="rId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mailto:james.katz@lafargeholcim.com" TargetMode="External"/><Relationship Id="rId2" Type="http://schemas.openxmlformats.org/officeDocument/2006/relationships/hyperlink" Target="mailto:ict_qld6@bigpond.com" TargetMode="External"/><Relationship Id="rId1" Type="http://schemas.openxmlformats.org/officeDocument/2006/relationships/hyperlink" Target="mailto:robert@kct.com.au" TargetMode="External"/><Relationship Id="rId5" Type="http://schemas.openxmlformats.org/officeDocument/2006/relationships/printerSettings" Target="../printerSettings/printerSettings19.bin"/><Relationship Id="rId4" Type="http://schemas.openxmlformats.org/officeDocument/2006/relationships/hyperlink" Target="mailto:rick@superiorctservices.com.au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mailto:adamr@aah.com.au" TargetMode="External"/><Relationship Id="rId3" Type="http://schemas.openxmlformats.org/officeDocument/2006/relationships/hyperlink" Target="mailto:ndelve@activehire.com.au" TargetMode="External"/><Relationship Id="rId7" Type="http://schemas.openxmlformats.org/officeDocument/2006/relationships/hyperlink" Target="mailto:ndelve@activehire.com.au" TargetMode="External"/><Relationship Id="rId2" Type="http://schemas.openxmlformats.org/officeDocument/2006/relationships/hyperlink" Target="mailto:david.downing@directhire.net.au" TargetMode="External"/><Relationship Id="rId1" Type="http://schemas.openxmlformats.org/officeDocument/2006/relationships/hyperlink" Target="mailto:pat.hayes@coateshire.com.au" TargetMode="External"/><Relationship Id="rId6" Type="http://schemas.openxmlformats.org/officeDocument/2006/relationships/hyperlink" Target="mailto:david.downing@directhire.net.au" TargetMode="External"/><Relationship Id="rId5" Type="http://schemas.openxmlformats.org/officeDocument/2006/relationships/hyperlink" Target="mailto:pat.hayes@coateshire.com.au" TargetMode="External"/><Relationship Id="rId4" Type="http://schemas.openxmlformats.org/officeDocument/2006/relationships/hyperlink" Target="mailto:adamr@aah.com.au" TargetMode="External"/><Relationship Id="rId9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1A8AE-6E7A-4026-A7F3-DAC42843984E}">
  <sheetPr>
    <pageSetUpPr fitToPage="1"/>
  </sheetPr>
  <dimension ref="A1:F61"/>
  <sheetViews>
    <sheetView workbookViewId="0">
      <selection activeCell="G1" sqref="G1"/>
    </sheetView>
  </sheetViews>
  <sheetFormatPr defaultRowHeight="15" x14ac:dyDescent="0.25"/>
  <cols>
    <col min="1" max="1" width="9.140625" style="3" customWidth="1"/>
    <col min="2" max="2" width="22.7109375" style="3" customWidth="1"/>
    <col min="3" max="3" width="33.5703125" style="4" customWidth="1"/>
    <col min="4" max="4" width="24.85546875" style="4" customWidth="1"/>
    <col min="5" max="5" width="28.85546875" style="3" customWidth="1"/>
    <col min="6" max="6" width="40.5703125" style="4" customWidth="1"/>
    <col min="7" max="7" width="9.7109375" customWidth="1"/>
  </cols>
  <sheetData>
    <row r="1" spans="1:6" ht="20.25" customHeight="1" x14ac:dyDescent="0.35">
      <c r="A1" s="34" t="s">
        <v>113</v>
      </c>
      <c r="F1" s="249">
        <v>44021</v>
      </c>
    </row>
    <row r="3" spans="1:6" ht="15.75" thickBot="1" x14ac:dyDescent="0.3"/>
    <row r="4" spans="1:6" s="2" customFormat="1" ht="16.5" customHeight="1" thickBot="1" x14ac:dyDescent="0.35">
      <c r="A4" s="29"/>
      <c r="B4" s="30" t="s">
        <v>0</v>
      </c>
      <c r="C4" s="30" t="s">
        <v>1</v>
      </c>
      <c r="D4" s="30" t="s">
        <v>2</v>
      </c>
      <c r="E4" s="30" t="s">
        <v>3</v>
      </c>
      <c r="F4" s="31" t="s">
        <v>4</v>
      </c>
    </row>
    <row r="5" spans="1:6" x14ac:dyDescent="0.25">
      <c r="A5" s="24">
        <v>1</v>
      </c>
      <c r="B5" s="25" t="s">
        <v>5</v>
      </c>
      <c r="C5" s="177"/>
      <c r="D5" s="26"/>
      <c r="E5" s="27"/>
      <c r="F5" s="28"/>
    </row>
    <row r="6" spans="1:6" x14ac:dyDescent="0.25">
      <c r="A6" s="16"/>
      <c r="B6" s="8">
        <v>1.1000000000000001</v>
      </c>
      <c r="C6" s="37" t="s">
        <v>762</v>
      </c>
      <c r="D6" s="9" t="s">
        <v>763</v>
      </c>
      <c r="E6" s="8" t="s">
        <v>764</v>
      </c>
      <c r="F6" s="17" t="s">
        <v>766</v>
      </c>
    </row>
    <row r="7" spans="1:6" x14ac:dyDescent="0.25">
      <c r="A7" s="16"/>
      <c r="B7" s="8">
        <v>1.2</v>
      </c>
      <c r="C7" s="37" t="s">
        <v>758</v>
      </c>
      <c r="D7" s="9" t="s">
        <v>759</v>
      </c>
      <c r="E7" s="8" t="s">
        <v>760</v>
      </c>
      <c r="F7" s="17" t="s">
        <v>761</v>
      </c>
    </row>
    <row r="8" spans="1:6" x14ac:dyDescent="0.25">
      <c r="A8" s="14">
        <v>2</v>
      </c>
      <c r="B8" s="12" t="s">
        <v>8</v>
      </c>
      <c r="C8" s="156"/>
      <c r="D8" s="6"/>
      <c r="E8" s="7"/>
      <c r="F8" s="15"/>
    </row>
    <row r="9" spans="1:6" x14ac:dyDescent="0.25">
      <c r="A9" s="16"/>
      <c r="B9" s="8">
        <v>2.1</v>
      </c>
      <c r="C9" s="9" t="s">
        <v>234</v>
      </c>
      <c r="D9" s="9" t="s">
        <v>693</v>
      </c>
      <c r="E9" s="8" t="s">
        <v>694</v>
      </c>
      <c r="F9" s="17" t="s">
        <v>209</v>
      </c>
    </row>
    <row r="10" spans="1:6" x14ac:dyDescent="0.25">
      <c r="A10" s="18"/>
      <c r="B10" s="8">
        <v>2.2000000000000002</v>
      </c>
      <c r="C10" s="9" t="s">
        <v>235</v>
      </c>
      <c r="D10" s="9" t="s">
        <v>695</v>
      </c>
      <c r="E10" s="8" t="s">
        <v>696</v>
      </c>
      <c r="F10" s="17" t="s">
        <v>210</v>
      </c>
    </row>
    <row r="11" spans="1:6" x14ac:dyDescent="0.25">
      <c r="A11" s="14">
        <v>3</v>
      </c>
      <c r="B11" s="12" t="s">
        <v>9</v>
      </c>
      <c r="C11" s="156"/>
      <c r="D11" s="6"/>
      <c r="E11" s="7"/>
      <c r="F11" s="15"/>
    </row>
    <row r="12" spans="1:6" x14ac:dyDescent="0.25">
      <c r="A12" s="18"/>
      <c r="B12" s="8">
        <v>3.1</v>
      </c>
      <c r="C12" s="9" t="s">
        <v>34</v>
      </c>
      <c r="D12" s="9" t="s">
        <v>35</v>
      </c>
      <c r="E12" s="8" t="s">
        <v>36</v>
      </c>
      <c r="F12" s="17" t="s">
        <v>645</v>
      </c>
    </row>
    <row r="13" spans="1:6" x14ac:dyDescent="0.25">
      <c r="A13" s="18"/>
      <c r="B13" s="8">
        <v>3.2</v>
      </c>
      <c r="C13" s="9" t="s">
        <v>37</v>
      </c>
      <c r="D13" s="9" t="s">
        <v>38</v>
      </c>
      <c r="E13" s="8" t="s">
        <v>39</v>
      </c>
      <c r="F13" s="17" t="s">
        <v>40</v>
      </c>
    </row>
    <row r="14" spans="1:6" x14ac:dyDescent="0.25">
      <c r="A14" s="14">
        <v>4</v>
      </c>
      <c r="B14" s="12" t="s">
        <v>10</v>
      </c>
      <c r="C14" s="156"/>
      <c r="D14" s="6"/>
      <c r="E14" s="7"/>
      <c r="F14" s="15"/>
    </row>
    <row r="15" spans="1:6" x14ac:dyDescent="0.25">
      <c r="A15" s="18"/>
      <c r="B15" s="8">
        <v>4.0999999999999996</v>
      </c>
      <c r="C15" s="9" t="s">
        <v>700</v>
      </c>
      <c r="D15" s="9" t="s">
        <v>701</v>
      </c>
      <c r="E15" s="8" t="s">
        <v>684</v>
      </c>
      <c r="F15" s="17" t="s">
        <v>683</v>
      </c>
    </row>
    <row r="16" spans="1:6" x14ac:dyDescent="0.25">
      <c r="A16" s="18"/>
      <c r="B16" s="8">
        <v>4.2</v>
      </c>
      <c r="C16" s="9" t="s">
        <v>297</v>
      </c>
      <c r="D16" s="9" t="s">
        <v>275</v>
      </c>
      <c r="E16" s="8" t="s">
        <v>272</v>
      </c>
      <c r="F16" s="17" t="s">
        <v>702</v>
      </c>
    </row>
    <row r="17" spans="1:6" x14ac:dyDescent="0.25">
      <c r="A17" s="14">
        <v>5</v>
      </c>
      <c r="B17" s="12" t="s">
        <v>11</v>
      </c>
      <c r="C17" s="156"/>
      <c r="D17" s="6"/>
      <c r="E17" s="7"/>
      <c r="F17" s="15"/>
    </row>
    <row r="18" spans="1:6" x14ac:dyDescent="0.25">
      <c r="A18" s="18"/>
      <c r="B18" s="8">
        <v>5.0999999999999996</v>
      </c>
      <c r="C18" s="9" t="s">
        <v>45</v>
      </c>
      <c r="D18" s="9" t="s">
        <v>46</v>
      </c>
      <c r="E18" s="8" t="s">
        <v>47</v>
      </c>
      <c r="F18" s="17" t="s">
        <v>48</v>
      </c>
    </row>
    <row r="19" spans="1:6" x14ac:dyDescent="0.25">
      <c r="A19" s="18"/>
      <c r="B19" s="8">
        <v>5.2</v>
      </c>
      <c r="C19" s="9" t="s">
        <v>49</v>
      </c>
      <c r="D19" s="9" t="s">
        <v>50</v>
      </c>
      <c r="E19" s="8" t="s">
        <v>51</v>
      </c>
      <c r="F19" s="17" t="s">
        <v>52</v>
      </c>
    </row>
    <row r="20" spans="1:6" x14ac:dyDescent="0.25">
      <c r="A20" s="14">
        <v>6</v>
      </c>
      <c r="B20" s="12" t="s">
        <v>12</v>
      </c>
      <c r="C20" s="156"/>
      <c r="D20" s="6"/>
      <c r="E20" s="7"/>
      <c r="F20" s="15"/>
    </row>
    <row r="21" spans="1:6" x14ac:dyDescent="0.25">
      <c r="A21" s="18"/>
      <c r="B21" s="8">
        <v>6.1</v>
      </c>
      <c r="C21" s="9" t="s">
        <v>53</v>
      </c>
      <c r="D21" s="9" t="s">
        <v>54</v>
      </c>
      <c r="E21" s="8" t="s">
        <v>55</v>
      </c>
      <c r="F21" s="17" t="s">
        <v>56</v>
      </c>
    </row>
    <row r="22" spans="1:6" x14ac:dyDescent="0.25">
      <c r="A22" s="18"/>
      <c r="B22" s="8">
        <v>6.2</v>
      </c>
      <c r="C22" s="9" t="s">
        <v>57</v>
      </c>
      <c r="D22" s="9" t="s">
        <v>58</v>
      </c>
      <c r="E22" s="8" t="s">
        <v>59</v>
      </c>
      <c r="F22" s="17" t="s">
        <v>60</v>
      </c>
    </row>
    <row r="23" spans="1:6" x14ac:dyDescent="0.25">
      <c r="A23" s="14">
        <v>7</v>
      </c>
      <c r="B23" s="12" t="s">
        <v>13</v>
      </c>
      <c r="C23" s="156"/>
      <c r="D23" s="6"/>
      <c r="E23" s="7"/>
      <c r="F23" s="15"/>
    </row>
    <row r="24" spans="1:6" x14ac:dyDescent="0.25">
      <c r="A24" s="18"/>
      <c r="B24" s="8">
        <v>7.1</v>
      </c>
      <c r="C24" s="9" t="s">
        <v>663</v>
      </c>
      <c r="D24" s="9" t="s">
        <v>660</v>
      </c>
      <c r="E24" s="8" t="s">
        <v>662</v>
      </c>
      <c r="F24" s="17" t="s">
        <v>661</v>
      </c>
    </row>
    <row r="25" spans="1:6" x14ac:dyDescent="0.25">
      <c r="A25" s="18"/>
      <c r="B25" s="8">
        <v>7.2</v>
      </c>
      <c r="C25" s="9" t="s">
        <v>65</v>
      </c>
      <c r="D25" s="9" t="s">
        <v>61</v>
      </c>
      <c r="E25" s="8" t="s">
        <v>62</v>
      </c>
      <c r="F25" s="17" t="s">
        <v>63</v>
      </c>
    </row>
    <row r="26" spans="1:6" x14ac:dyDescent="0.25">
      <c r="A26" s="14">
        <v>8</v>
      </c>
      <c r="B26" s="12" t="s">
        <v>14</v>
      </c>
      <c r="C26" s="156"/>
      <c r="D26" s="6"/>
      <c r="E26" s="7"/>
      <c r="F26" s="15"/>
    </row>
    <row r="27" spans="1:6" x14ac:dyDescent="0.25">
      <c r="A27" s="18"/>
      <c r="B27" s="8">
        <v>8.1</v>
      </c>
      <c r="C27" s="9" t="s">
        <v>434</v>
      </c>
      <c r="D27" s="9" t="s">
        <v>416</v>
      </c>
      <c r="E27" s="8" t="s">
        <v>410</v>
      </c>
      <c r="F27" s="17" t="s">
        <v>413</v>
      </c>
    </row>
    <row r="28" spans="1:6" x14ac:dyDescent="0.25">
      <c r="A28" s="18"/>
      <c r="B28" s="8">
        <v>8.1999999999999993</v>
      </c>
      <c r="C28" s="9" t="s">
        <v>433</v>
      </c>
      <c r="D28" s="9" t="s">
        <v>415</v>
      </c>
      <c r="E28" s="8" t="s">
        <v>409</v>
      </c>
      <c r="F28" s="17" t="s">
        <v>697</v>
      </c>
    </row>
    <row r="29" spans="1:6" x14ac:dyDescent="0.25">
      <c r="A29" s="14">
        <v>9</v>
      </c>
      <c r="B29" s="12" t="s">
        <v>15</v>
      </c>
      <c r="C29" s="156"/>
      <c r="D29" s="6"/>
      <c r="E29" s="7"/>
      <c r="F29" s="15"/>
    </row>
    <row r="30" spans="1:6" x14ac:dyDescent="0.25">
      <c r="A30" s="18"/>
      <c r="B30" s="8">
        <v>9.1</v>
      </c>
      <c r="C30" s="9" t="s">
        <v>76</v>
      </c>
      <c r="D30" s="9" t="s">
        <v>77</v>
      </c>
      <c r="E30" s="8" t="s">
        <v>78</v>
      </c>
      <c r="F30" s="17" t="s">
        <v>79</v>
      </c>
    </row>
    <row r="31" spans="1:6" x14ac:dyDescent="0.25">
      <c r="A31" s="18"/>
      <c r="B31" s="8">
        <v>9.1999999999999993</v>
      </c>
      <c r="C31" s="9" t="s">
        <v>80</v>
      </c>
      <c r="D31" s="9" t="s">
        <v>81</v>
      </c>
      <c r="E31" s="8" t="s">
        <v>82</v>
      </c>
      <c r="F31" s="17" t="s">
        <v>83</v>
      </c>
    </row>
    <row r="32" spans="1:6" x14ac:dyDescent="0.25">
      <c r="A32" s="14">
        <v>10</v>
      </c>
      <c r="B32" s="12" t="s">
        <v>16</v>
      </c>
      <c r="C32" s="156"/>
      <c r="D32" s="6"/>
      <c r="E32" s="7"/>
      <c r="F32" s="15"/>
    </row>
    <row r="33" spans="1:6" x14ac:dyDescent="0.25">
      <c r="A33" s="18"/>
      <c r="B33" s="8">
        <v>10.1</v>
      </c>
      <c r="C33" s="9" t="s">
        <v>88</v>
      </c>
      <c r="D33" s="9" t="s">
        <v>89</v>
      </c>
      <c r="E33" s="8" t="s">
        <v>90</v>
      </c>
      <c r="F33" s="17" t="s">
        <v>91</v>
      </c>
    </row>
    <row r="34" spans="1:6" x14ac:dyDescent="0.25">
      <c r="A34" s="18"/>
      <c r="B34" s="8">
        <v>10.199999999999999</v>
      </c>
      <c r="C34" s="9" t="s">
        <v>698</v>
      </c>
      <c r="D34" s="9" t="s">
        <v>456</v>
      </c>
      <c r="E34" s="8" t="s">
        <v>452</v>
      </c>
      <c r="F34" s="17" t="s">
        <v>454</v>
      </c>
    </row>
    <row r="35" spans="1:6" x14ac:dyDescent="0.25">
      <c r="A35" s="14">
        <v>11.1</v>
      </c>
      <c r="B35" s="12" t="s">
        <v>480</v>
      </c>
      <c r="C35" s="156"/>
      <c r="D35" s="5"/>
      <c r="E35" s="7"/>
      <c r="F35" s="15"/>
    </row>
    <row r="36" spans="1:6" x14ac:dyDescent="0.25">
      <c r="A36" s="18"/>
      <c r="B36" s="8" t="s">
        <v>482</v>
      </c>
      <c r="C36" s="9" t="s">
        <v>634</v>
      </c>
      <c r="D36" s="9" t="s">
        <v>637</v>
      </c>
      <c r="E36" s="8" t="s">
        <v>639</v>
      </c>
      <c r="F36" s="17" t="s">
        <v>640</v>
      </c>
    </row>
    <row r="37" spans="1:6" x14ac:dyDescent="0.25">
      <c r="A37" s="18"/>
      <c r="B37" s="8" t="s">
        <v>483</v>
      </c>
      <c r="C37" s="9" t="s">
        <v>781</v>
      </c>
      <c r="D37" s="9" t="s">
        <v>486</v>
      </c>
      <c r="E37" s="8" t="s">
        <v>782</v>
      </c>
      <c r="F37" s="17" t="s">
        <v>783</v>
      </c>
    </row>
    <row r="38" spans="1:6" x14ac:dyDescent="0.25">
      <c r="A38" s="14">
        <v>11.2</v>
      </c>
      <c r="B38" s="12" t="s">
        <v>481</v>
      </c>
      <c r="C38" s="156"/>
      <c r="D38" s="6"/>
      <c r="E38" s="7"/>
      <c r="F38" s="15"/>
    </row>
    <row r="39" spans="1:6" x14ac:dyDescent="0.25">
      <c r="A39" s="18"/>
      <c r="B39" s="8" t="s">
        <v>483</v>
      </c>
      <c r="C39" s="9" t="s">
        <v>634</v>
      </c>
      <c r="D39" s="9" t="s">
        <v>637</v>
      </c>
      <c r="E39" s="8" t="s">
        <v>639</v>
      </c>
      <c r="F39" s="17" t="s">
        <v>640</v>
      </c>
    </row>
    <row r="40" spans="1:6" x14ac:dyDescent="0.25">
      <c r="A40" s="18"/>
      <c r="B40" s="8" t="s">
        <v>484</v>
      </c>
      <c r="C40" s="9" t="s">
        <v>781</v>
      </c>
      <c r="D40" s="9" t="s">
        <v>486</v>
      </c>
      <c r="E40" s="8" t="s">
        <v>782</v>
      </c>
      <c r="F40" s="17" t="s">
        <v>783</v>
      </c>
    </row>
    <row r="41" spans="1:6" x14ac:dyDescent="0.25">
      <c r="A41" s="14">
        <v>12</v>
      </c>
      <c r="B41" s="12" t="s">
        <v>17</v>
      </c>
      <c r="C41" s="156"/>
      <c r="D41" s="6"/>
      <c r="E41" s="7"/>
      <c r="F41" s="15"/>
    </row>
    <row r="42" spans="1:6" x14ac:dyDescent="0.25">
      <c r="A42" s="18"/>
      <c r="B42" s="8">
        <v>12.1</v>
      </c>
      <c r="C42" s="9" t="s">
        <v>92</v>
      </c>
      <c r="D42" s="9" t="s">
        <v>93</v>
      </c>
      <c r="E42" s="8" t="s">
        <v>94</v>
      </c>
      <c r="F42" s="17" t="s">
        <v>95</v>
      </c>
    </row>
    <row r="43" spans="1:6" x14ac:dyDescent="0.25">
      <c r="A43" s="18"/>
      <c r="B43" s="8">
        <v>12.2</v>
      </c>
      <c r="C43" s="9" t="s">
        <v>96</v>
      </c>
      <c r="D43" s="9" t="s">
        <v>97</v>
      </c>
      <c r="E43" s="8" t="s">
        <v>98</v>
      </c>
      <c r="F43" s="17" t="s">
        <v>99</v>
      </c>
    </row>
    <row r="44" spans="1:6" s="1" customFormat="1" ht="25.5" customHeight="1" x14ac:dyDescent="0.25">
      <c r="A44" s="19">
        <v>13</v>
      </c>
      <c r="B44" s="13" t="s">
        <v>18</v>
      </c>
      <c r="C44" s="156"/>
      <c r="D44" s="10"/>
      <c r="E44" s="11"/>
      <c r="F44" s="32"/>
    </row>
    <row r="45" spans="1:6" x14ac:dyDescent="0.25">
      <c r="A45" s="18"/>
      <c r="B45" s="8">
        <v>13.1</v>
      </c>
      <c r="C45" s="9" t="s">
        <v>104</v>
      </c>
      <c r="D45" s="9" t="s">
        <v>105</v>
      </c>
      <c r="E45" s="8" t="s">
        <v>106</v>
      </c>
      <c r="F45" s="17" t="s">
        <v>107</v>
      </c>
    </row>
    <row r="46" spans="1:6" x14ac:dyDescent="0.25">
      <c r="A46" s="18"/>
      <c r="B46" s="8">
        <v>13.2</v>
      </c>
      <c r="C46" s="9" t="s">
        <v>100</v>
      </c>
      <c r="D46" s="9" t="s">
        <v>101</v>
      </c>
      <c r="E46" s="8" t="s">
        <v>102</v>
      </c>
      <c r="F46" s="17" t="s">
        <v>103</v>
      </c>
    </row>
    <row r="47" spans="1:6" s="1" customFormat="1" x14ac:dyDescent="0.25">
      <c r="A47" s="19">
        <v>14</v>
      </c>
      <c r="B47" s="13" t="s">
        <v>19</v>
      </c>
      <c r="C47" s="156"/>
      <c r="D47" s="10"/>
      <c r="E47" s="11"/>
      <c r="F47" s="32"/>
    </row>
    <row r="48" spans="1:6" x14ac:dyDescent="0.25">
      <c r="A48" s="18"/>
      <c r="B48" s="8">
        <v>14.1</v>
      </c>
      <c r="C48" s="9" t="s">
        <v>590</v>
      </c>
      <c r="D48" s="9" t="s">
        <v>575</v>
      </c>
      <c r="E48" s="8" t="s">
        <v>699</v>
      </c>
      <c r="F48" s="17" t="s">
        <v>573</v>
      </c>
    </row>
    <row r="49" spans="1:6" x14ac:dyDescent="0.25">
      <c r="A49" s="18"/>
      <c r="B49" s="8">
        <v>14.2</v>
      </c>
      <c r="C49" s="9" t="s">
        <v>104</v>
      </c>
      <c r="D49" s="9" t="s">
        <v>105</v>
      </c>
      <c r="E49" s="8" t="s">
        <v>106</v>
      </c>
      <c r="F49" s="17" t="s">
        <v>107</v>
      </c>
    </row>
    <row r="50" spans="1:6" x14ac:dyDescent="0.25">
      <c r="A50" s="14">
        <v>15</v>
      </c>
      <c r="B50" s="12" t="s">
        <v>20</v>
      </c>
      <c r="C50" s="156"/>
      <c r="D50" s="6"/>
      <c r="E50" s="7"/>
      <c r="F50" s="15"/>
    </row>
    <row r="51" spans="1:6" x14ac:dyDescent="0.25">
      <c r="A51" s="18"/>
      <c r="B51" s="8">
        <v>15.1</v>
      </c>
      <c r="C51" s="9" t="s">
        <v>114</v>
      </c>
      <c r="D51" s="9" t="s">
        <v>115</v>
      </c>
      <c r="E51" s="8" t="s">
        <v>116</v>
      </c>
      <c r="F51" s="33" t="s">
        <v>117</v>
      </c>
    </row>
    <row r="52" spans="1:6" x14ac:dyDescent="0.25">
      <c r="A52" s="18"/>
      <c r="B52" s="8">
        <v>15.2</v>
      </c>
      <c r="C52" s="9" t="s">
        <v>104</v>
      </c>
      <c r="D52" s="9" t="s">
        <v>105</v>
      </c>
      <c r="E52" s="8" t="s">
        <v>106</v>
      </c>
      <c r="F52" s="33" t="s">
        <v>118</v>
      </c>
    </row>
    <row r="53" spans="1:6" x14ac:dyDescent="0.25">
      <c r="A53" s="14">
        <v>16</v>
      </c>
      <c r="B53" s="12" t="s">
        <v>21</v>
      </c>
      <c r="C53" s="156"/>
      <c r="D53" s="6"/>
      <c r="E53" s="7"/>
      <c r="F53" s="35"/>
    </row>
    <row r="54" spans="1:6" x14ac:dyDescent="0.25">
      <c r="A54" s="18"/>
      <c r="B54" s="8">
        <v>16.100000000000001</v>
      </c>
      <c r="C54" s="9" t="s">
        <v>120</v>
      </c>
      <c r="D54" s="9" t="s">
        <v>121</v>
      </c>
      <c r="E54" s="8" t="s">
        <v>122</v>
      </c>
      <c r="F54" s="17" t="s">
        <v>123</v>
      </c>
    </row>
    <row r="55" spans="1:6" x14ac:dyDescent="0.25">
      <c r="A55" s="18"/>
      <c r="B55" s="8">
        <v>16.2</v>
      </c>
      <c r="C55" s="9" t="s">
        <v>119</v>
      </c>
      <c r="D55" s="9" t="s">
        <v>35</v>
      </c>
      <c r="E55" s="8" t="s">
        <v>238</v>
      </c>
      <c r="F55" s="17" t="s">
        <v>645</v>
      </c>
    </row>
    <row r="56" spans="1:6" x14ac:dyDescent="0.25">
      <c r="A56" s="14">
        <v>17</v>
      </c>
      <c r="B56" s="12" t="s">
        <v>22</v>
      </c>
      <c r="C56" s="156"/>
      <c r="D56" s="6"/>
      <c r="E56" s="7"/>
      <c r="F56" s="15"/>
    </row>
    <row r="57" spans="1:6" x14ac:dyDescent="0.25">
      <c r="A57" s="20"/>
      <c r="B57" s="8">
        <v>17.100000000000001</v>
      </c>
      <c r="C57" s="9" t="s">
        <v>124</v>
      </c>
      <c r="D57" s="9" t="s">
        <v>125</v>
      </c>
      <c r="E57" s="8" t="s">
        <v>126</v>
      </c>
      <c r="F57" s="17" t="s">
        <v>127</v>
      </c>
    </row>
    <row r="58" spans="1:6" x14ac:dyDescent="0.25">
      <c r="A58" s="239"/>
      <c r="B58" s="240">
        <v>17.2</v>
      </c>
      <c r="C58" s="241" t="s">
        <v>128</v>
      </c>
      <c r="D58" s="241" t="s">
        <v>129</v>
      </c>
      <c r="E58" s="240" t="s">
        <v>130</v>
      </c>
      <c r="F58" s="242" t="s">
        <v>131</v>
      </c>
    </row>
    <row r="59" spans="1:6" x14ac:dyDescent="0.25">
      <c r="A59" s="14">
        <v>18</v>
      </c>
      <c r="B59" s="12" t="s">
        <v>720</v>
      </c>
      <c r="C59" s="243"/>
      <c r="D59" s="6"/>
      <c r="E59" s="7"/>
      <c r="F59" s="15"/>
    </row>
    <row r="60" spans="1:6" x14ac:dyDescent="0.25">
      <c r="A60" s="235"/>
      <c r="B60" s="236">
        <v>18.100000000000001</v>
      </c>
      <c r="C60" s="237" t="s">
        <v>723</v>
      </c>
      <c r="D60" s="237" t="s">
        <v>715</v>
      </c>
      <c r="E60" s="236" t="s">
        <v>717</v>
      </c>
      <c r="F60" s="238" t="s">
        <v>716</v>
      </c>
    </row>
    <row r="61" spans="1:6" ht="15.75" thickBot="1" x14ac:dyDescent="0.3">
      <c r="A61" s="21"/>
      <c r="B61" s="22">
        <v>18.2</v>
      </c>
      <c r="C61" s="23" t="s">
        <v>725</v>
      </c>
      <c r="D61" s="23" t="s">
        <v>751</v>
      </c>
      <c r="E61" s="22" t="s">
        <v>753</v>
      </c>
      <c r="F61" s="36" t="s">
        <v>752</v>
      </c>
    </row>
  </sheetData>
  <hyperlinks>
    <hyperlink ref="F9" r:id="rId1" xr:uid="{CCA46B5A-066B-46E2-BF71-460687918442}"/>
    <hyperlink ref="F12" r:id="rId2" xr:uid="{AAA31C00-0C4E-4B2C-82CA-0EDF6BC0CCC5}"/>
    <hyperlink ref="F13" r:id="rId3" xr:uid="{2F0D7433-C25D-41AE-9435-EFFB8087187C}"/>
    <hyperlink ref="F18" r:id="rId4" xr:uid="{1B483FAF-68ED-49E5-A5D3-7206EDD76C90}"/>
    <hyperlink ref="F19" r:id="rId5" xr:uid="{AA773142-C78F-4FFC-B6CF-84A377C888C4}"/>
    <hyperlink ref="F21" r:id="rId6" xr:uid="{6C893FB4-8E49-4C95-85AB-6FC17167A990}"/>
    <hyperlink ref="F22" r:id="rId7" xr:uid="{CAD013D3-0D54-4423-AB25-EB25E7CF2590}"/>
    <hyperlink ref="F24" r:id="rId8" xr:uid="{977ABFF0-6C97-49C4-BED4-A2A6E220E8AA}"/>
    <hyperlink ref="F27" r:id="rId9" xr:uid="{DC4BC8E0-1EF8-495D-AAC4-3AEE9979E05C}"/>
    <hyperlink ref="F30" r:id="rId10" xr:uid="{130DD582-AA35-482C-A3FB-B45250B268C2}"/>
    <hyperlink ref="F31" r:id="rId11" xr:uid="{669439CD-33FE-4733-B926-6A5E23B889A8}"/>
    <hyperlink ref="F33" r:id="rId12" xr:uid="{1F483DC5-C7B5-46C0-BF57-8AF35E6B5FB6}"/>
    <hyperlink ref="F42" r:id="rId13" xr:uid="{C923BE2A-81C6-486C-8B53-AD36A1B234CE}"/>
    <hyperlink ref="F43" r:id="rId14" xr:uid="{9E0144E7-038C-455C-BE2A-A06E28DC3251}"/>
    <hyperlink ref="F45" r:id="rId15" xr:uid="{D140CDEE-C98B-493E-B0E3-F80D589395E9}"/>
    <hyperlink ref="F48" r:id="rId16" xr:uid="{1108B5D3-52E2-477C-874E-67839346AAD0}"/>
    <hyperlink ref="F49" r:id="rId17" xr:uid="{2666F6F1-9C92-4111-A6DD-E082E337A88D}"/>
    <hyperlink ref="F51" r:id="rId18" xr:uid="{4DC585EA-D36F-4D0C-9E98-30D1627C890B}"/>
    <hyperlink ref="F52" r:id="rId19" xr:uid="{4E2A807F-5D36-470D-98BF-9CD0C6FA8D1D}"/>
    <hyperlink ref="F54" r:id="rId20" xr:uid="{91FCD63C-BB99-4CFF-ACE4-D8F4A8EF0743}"/>
    <hyperlink ref="F55" r:id="rId21" xr:uid="{413942CC-8744-4F12-8065-9079B2944B07}"/>
    <hyperlink ref="F57" r:id="rId22" xr:uid="{8DD234AB-0755-46F6-8D0C-F53DE54A9A56}"/>
    <hyperlink ref="F58" r:id="rId23" xr:uid="{C3C74FCB-C654-4755-B5DF-05BE20F17681}"/>
    <hyperlink ref="F36" r:id="rId24" xr:uid="{EEC8F889-7E7B-43C3-A89E-FD7D1836DB34}"/>
    <hyperlink ref="F7" r:id="rId25" xr:uid="{158D0978-6371-4D8B-95D6-59C4ED077CB3}"/>
    <hyperlink ref="F15" r:id="rId26" xr:uid="{DE88A21B-01CD-49B4-AA33-7EB3A9C1E068}"/>
    <hyperlink ref="F25" r:id="rId27" xr:uid="{F2F18E29-1402-4157-95AA-BA79C3FB5607}"/>
    <hyperlink ref="F6" r:id="rId28" xr:uid="{5D01F5DD-92B4-4196-B244-315DDC77D20E}"/>
    <hyperlink ref="F10" r:id="rId29" xr:uid="{8F87C228-2BDD-4BFF-BE6E-05F9164E81DF}"/>
    <hyperlink ref="F28" r:id="rId30" xr:uid="{2FA9C0AF-C5E4-48CA-B711-BB95509759CD}"/>
    <hyperlink ref="F34" r:id="rId31" xr:uid="{21C35F74-56C0-45DA-ACB8-29CB278BE2E2}"/>
    <hyperlink ref="F46" r:id="rId32" xr:uid="{576FCA9D-BF64-470E-A4EA-D04ADC655F37}"/>
    <hyperlink ref="F16" r:id="rId33" xr:uid="{1517ABA1-A5AA-4F21-BAFC-2FBACBFD154F}"/>
    <hyperlink ref="F40" r:id="rId34" xr:uid="{224431D1-E637-460B-B169-7124B8224C7E}"/>
    <hyperlink ref="F60" r:id="rId35" xr:uid="{FA1F05BC-284F-4474-8866-C02629BA7DE3}"/>
    <hyperlink ref="F61" r:id="rId36" xr:uid="{C706D15C-C7CC-4496-A29B-AA1357547EBC}"/>
    <hyperlink ref="F37" r:id="rId37" xr:uid="{608EC545-4DA0-4147-95B9-7976E793C9B0}"/>
    <hyperlink ref="F39" r:id="rId38" xr:uid="{D6C556B7-D95A-41F3-8143-5ABAE2F0F6E0}"/>
  </hyperlinks>
  <pageMargins left="0.70866141732283472" right="0.70866141732283472" top="0.74803149606299213" bottom="0.74803149606299213" header="0.31496062992125984" footer="0.31496062992125984"/>
  <pageSetup paperSize="9" scale="88" fitToHeight="0" orientation="landscape" r:id="rId39"/>
  <drawing r:id="rId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CE9A2-5759-4457-8482-A0FCD07C9510}">
  <sheetPr>
    <pageSetUpPr fitToPage="1"/>
  </sheetPr>
  <dimension ref="A1:U54"/>
  <sheetViews>
    <sheetView zoomScale="80" zoomScaleNormal="80" workbookViewId="0">
      <selection activeCell="K16" sqref="K16"/>
    </sheetView>
  </sheetViews>
  <sheetFormatPr defaultColWidth="9.140625" defaultRowHeight="15" x14ac:dyDescent="0.25"/>
  <cols>
    <col min="1" max="1" width="20.42578125" style="220" customWidth="1"/>
    <col min="2" max="2" width="20.7109375" style="40" customWidth="1"/>
    <col min="3" max="3" width="35.7109375" style="220" customWidth="1"/>
    <col min="4" max="4" width="8.7109375" style="220" customWidth="1"/>
    <col min="5" max="5" width="13.7109375" style="220" customWidth="1"/>
    <col min="6" max="7" width="13.42578125" style="39" customWidth="1"/>
    <col min="8" max="8" width="13.42578125" style="220" customWidth="1"/>
    <col min="9" max="13" width="12.7109375" style="220" customWidth="1"/>
    <col min="14" max="14" width="13.140625" style="220" customWidth="1"/>
    <col min="15" max="17" width="13.28515625" style="220" customWidth="1"/>
    <col min="18" max="20" width="12.28515625" style="220" customWidth="1"/>
    <col min="21" max="21" width="20.7109375" style="220" customWidth="1"/>
    <col min="22" max="16384" width="9.140625" style="220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179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44018</v>
      </c>
      <c r="E2" s="301"/>
      <c r="F2" s="301"/>
      <c r="G2" s="114"/>
    </row>
    <row r="3" spans="1:21" ht="15.75" thickBot="1" x14ac:dyDescent="0.3"/>
    <row r="4" spans="1:21" s="258" customFormat="1" x14ac:dyDescent="0.25">
      <c r="A4" s="302" t="s">
        <v>193</v>
      </c>
      <c r="B4" s="304" t="s">
        <v>192</v>
      </c>
      <c r="C4" s="306" t="s">
        <v>191</v>
      </c>
      <c r="D4" s="304" t="s">
        <v>190</v>
      </c>
      <c r="E4" s="306" t="s">
        <v>189</v>
      </c>
      <c r="F4" s="256" t="s">
        <v>184</v>
      </c>
      <c r="G4" s="308" t="s">
        <v>762</v>
      </c>
      <c r="H4" s="306"/>
      <c r="I4" s="257" t="s">
        <v>184</v>
      </c>
      <c r="J4" s="308" t="s">
        <v>6</v>
      </c>
      <c r="K4" s="309"/>
      <c r="L4" s="256" t="s">
        <v>184</v>
      </c>
      <c r="M4" s="308" t="s">
        <v>758</v>
      </c>
      <c r="N4" s="306"/>
      <c r="O4" s="257" t="s">
        <v>184</v>
      </c>
      <c r="P4" s="308" t="s">
        <v>187</v>
      </c>
      <c r="Q4" s="309"/>
      <c r="R4" s="256" t="s">
        <v>184</v>
      </c>
      <c r="S4" s="308" t="s">
        <v>183</v>
      </c>
      <c r="T4" s="306"/>
      <c r="U4" s="298" t="s">
        <v>182</v>
      </c>
    </row>
    <row r="5" spans="1:21" s="264" customFormat="1" ht="15.75" thickBot="1" x14ac:dyDescent="0.3">
      <c r="A5" s="303"/>
      <c r="B5" s="305"/>
      <c r="C5" s="307"/>
      <c r="D5" s="305"/>
      <c r="E5" s="307"/>
      <c r="F5" s="259" t="s">
        <v>181</v>
      </c>
      <c r="G5" s="260" t="s">
        <v>162</v>
      </c>
      <c r="H5" s="261" t="s">
        <v>180</v>
      </c>
      <c r="I5" s="262" t="s">
        <v>181</v>
      </c>
      <c r="J5" s="260" t="s">
        <v>162</v>
      </c>
      <c r="K5" s="263" t="s">
        <v>180</v>
      </c>
      <c r="L5" s="259" t="s">
        <v>181</v>
      </c>
      <c r="M5" s="260" t="s">
        <v>162</v>
      </c>
      <c r="N5" s="261" t="s">
        <v>180</v>
      </c>
      <c r="O5" s="262" t="s">
        <v>181</v>
      </c>
      <c r="P5" s="260" t="s">
        <v>162</v>
      </c>
      <c r="Q5" s="263" t="s">
        <v>180</v>
      </c>
      <c r="R5" s="259" t="s">
        <v>181</v>
      </c>
      <c r="S5" s="260" t="s">
        <v>162</v>
      </c>
      <c r="T5" s="261" t="s">
        <v>180</v>
      </c>
      <c r="U5" s="299"/>
    </row>
    <row r="6" spans="1:21" s="50" customFormat="1" x14ac:dyDescent="0.25">
      <c r="A6" s="65">
        <v>1</v>
      </c>
      <c r="B6" s="64" t="s">
        <v>179</v>
      </c>
      <c r="C6" s="62" t="s">
        <v>172</v>
      </c>
      <c r="D6" s="63">
        <v>160</v>
      </c>
      <c r="E6" s="62" t="s">
        <v>169</v>
      </c>
      <c r="F6" s="103">
        <v>35</v>
      </c>
      <c r="G6" s="102">
        <f t="shared" ref="G6:G16" si="0">$D6*F6</f>
        <v>5600</v>
      </c>
      <c r="H6" s="62"/>
      <c r="I6" s="103">
        <v>37.299999999999997</v>
      </c>
      <c r="J6" s="102">
        <f t="shared" ref="J6:J16" si="1">$D6*I6</f>
        <v>5968</v>
      </c>
      <c r="K6" s="62" t="s">
        <v>646</v>
      </c>
      <c r="L6" s="178">
        <v>37.43</v>
      </c>
      <c r="M6" s="102">
        <f t="shared" ref="M6:M16" si="2">$D6*L6</f>
        <v>5988.8</v>
      </c>
      <c r="N6" s="62"/>
      <c r="O6" s="103">
        <v>41.44</v>
      </c>
      <c r="P6" s="102">
        <f t="shared" ref="P6:P16" si="3">$D6*O6</f>
        <v>6630.4</v>
      </c>
      <c r="Q6" s="104"/>
      <c r="R6" s="226">
        <v>39.450000000000003</v>
      </c>
      <c r="S6" s="102">
        <f t="shared" ref="S6:S16" si="4">$D6*R6</f>
        <v>6312</v>
      </c>
      <c r="T6" s="62" t="s">
        <v>785</v>
      </c>
      <c r="U6" s="61"/>
    </row>
    <row r="7" spans="1:21" s="50" customFormat="1" x14ac:dyDescent="0.25">
      <c r="A7" s="221">
        <v>2</v>
      </c>
      <c r="B7" s="59"/>
      <c r="C7" s="57" t="s">
        <v>178</v>
      </c>
      <c r="D7" s="58">
        <v>80</v>
      </c>
      <c r="E7" s="62" t="s">
        <v>169</v>
      </c>
      <c r="F7" s="97">
        <v>37.54</v>
      </c>
      <c r="G7" s="93">
        <f t="shared" si="0"/>
        <v>3003.2</v>
      </c>
      <c r="H7" s="62"/>
      <c r="I7" s="97">
        <v>39.75</v>
      </c>
      <c r="J7" s="93">
        <f t="shared" si="1"/>
        <v>3180</v>
      </c>
      <c r="K7" s="57" t="s">
        <v>175</v>
      </c>
      <c r="L7" s="130">
        <v>38.47</v>
      </c>
      <c r="M7" s="93">
        <f t="shared" si="2"/>
        <v>3077.6</v>
      </c>
      <c r="N7" s="57"/>
      <c r="O7" s="94">
        <v>39.75</v>
      </c>
      <c r="P7" s="93">
        <f t="shared" si="3"/>
        <v>3180</v>
      </c>
      <c r="Q7" s="95"/>
      <c r="R7" s="265">
        <v>40.32</v>
      </c>
      <c r="S7" s="93">
        <f t="shared" si="4"/>
        <v>3225.6</v>
      </c>
      <c r="T7" s="57" t="s">
        <v>786</v>
      </c>
      <c r="U7" s="222"/>
    </row>
    <row r="8" spans="1:21" s="50" customFormat="1" x14ac:dyDescent="0.25">
      <c r="A8" s="221">
        <v>3</v>
      </c>
      <c r="B8" s="59"/>
      <c r="C8" s="57" t="s">
        <v>176</v>
      </c>
      <c r="D8" s="58">
        <v>80</v>
      </c>
      <c r="E8" s="62" t="s">
        <v>169</v>
      </c>
      <c r="F8" s="127">
        <v>38.19</v>
      </c>
      <c r="G8" s="93">
        <f t="shared" si="0"/>
        <v>3055.2</v>
      </c>
      <c r="H8" s="62"/>
      <c r="I8" s="127">
        <v>39.75</v>
      </c>
      <c r="J8" s="93">
        <f t="shared" si="1"/>
        <v>3180</v>
      </c>
      <c r="K8" s="57"/>
      <c r="L8" s="127">
        <v>40.14</v>
      </c>
      <c r="M8" s="93">
        <f t="shared" si="2"/>
        <v>3211.2</v>
      </c>
      <c r="N8" s="57"/>
      <c r="O8" s="94">
        <v>39.75</v>
      </c>
      <c r="P8" s="93">
        <f t="shared" si="3"/>
        <v>3180</v>
      </c>
      <c r="Q8" s="95"/>
      <c r="R8" s="94">
        <v>40.14</v>
      </c>
      <c r="S8" s="93">
        <f t="shared" si="4"/>
        <v>3211.2</v>
      </c>
      <c r="T8" s="57"/>
      <c r="U8" s="222"/>
    </row>
    <row r="9" spans="1:21" s="50" customFormat="1" x14ac:dyDescent="0.25">
      <c r="A9" s="221">
        <v>4</v>
      </c>
      <c r="B9" s="59"/>
      <c r="C9" s="57" t="s">
        <v>174</v>
      </c>
      <c r="D9" s="58">
        <v>40</v>
      </c>
      <c r="E9" s="62" t="s">
        <v>169</v>
      </c>
      <c r="F9" s="97">
        <v>43.38</v>
      </c>
      <c r="G9" s="93">
        <f t="shared" si="0"/>
        <v>1735.2</v>
      </c>
      <c r="H9" s="62"/>
      <c r="I9" s="94">
        <v>44</v>
      </c>
      <c r="J9" s="93">
        <f t="shared" si="1"/>
        <v>1760</v>
      </c>
      <c r="K9" s="57" t="s">
        <v>177</v>
      </c>
      <c r="L9" s="127">
        <v>41.1</v>
      </c>
      <c r="M9" s="93">
        <f t="shared" si="2"/>
        <v>1644</v>
      </c>
      <c r="N9" s="57"/>
      <c r="O9" s="97">
        <v>48.96</v>
      </c>
      <c r="P9" s="93">
        <f t="shared" si="3"/>
        <v>1958.4</v>
      </c>
      <c r="Q9" s="95"/>
      <c r="R9" s="94">
        <v>44</v>
      </c>
      <c r="S9" s="93">
        <f t="shared" si="4"/>
        <v>1760</v>
      </c>
      <c r="T9" s="57"/>
      <c r="U9" s="222"/>
    </row>
    <row r="10" spans="1:21" s="50" customFormat="1" x14ac:dyDescent="0.25">
      <c r="A10" s="221">
        <v>5</v>
      </c>
      <c r="B10" s="59"/>
      <c r="C10" s="57" t="s">
        <v>173</v>
      </c>
      <c r="D10" s="58">
        <v>40</v>
      </c>
      <c r="E10" s="57" t="s">
        <v>169</v>
      </c>
      <c r="F10" s="97">
        <v>44.45</v>
      </c>
      <c r="G10" s="93">
        <f t="shared" si="0"/>
        <v>1778</v>
      </c>
      <c r="H10" s="62"/>
      <c r="I10" s="130">
        <v>46.88</v>
      </c>
      <c r="J10" s="93">
        <f t="shared" si="1"/>
        <v>1875.2</v>
      </c>
      <c r="K10" s="57" t="s">
        <v>177</v>
      </c>
      <c r="L10" s="127">
        <v>48.65</v>
      </c>
      <c r="M10" s="93">
        <f t="shared" si="2"/>
        <v>1946</v>
      </c>
      <c r="N10" s="57"/>
      <c r="O10" s="94">
        <v>48.65</v>
      </c>
      <c r="P10" s="93">
        <f t="shared" si="3"/>
        <v>1946</v>
      </c>
      <c r="Q10" s="95"/>
      <c r="R10" s="94">
        <v>48.5</v>
      </c>
      <c r="S10" s="93">
        <f t="shared" si="4"/>
        <v>1940</v>
      </c>
      <c r="T10" s="57"/>
      <c r="U10" s="222"/>
    </row>
    <row r="11" spans="1:21" s="50" customFormat="1" x14ac:dyDescent="0.25">
      <c r="A11" s="221">
        <v>6</v>
      </c>
      <c r="B11" s="59" t="s">
        <v>172</v>
      </c>
      <c r="C11" s="57" t="s">
        <v>171</v>
      </c>
      <c r="D11" s="58">
        <v>20</v>
      </c>
      <c r="E11" s="57" t="s">
        <v>169</v>
      </c>
      <c r="F11" s="97">
        <v>48.01</v>
      </c>
      <c r="G11" s="93">
        <f t="shared" si="0"/>
        <v>960.19999999999993</v>
      </c>
      <c r="H11" s="57"/>
      <c r="I11" s="97">
        <v>47.67</v>
      </c>
      <c r="J11" s="93">
        <f t="shared" si="1"/>
        <v>953.40000000000009</v>
      </c>
      <c r="K11" s="57"/>
      <c r="L11" s="130">
        <v>45.75</v>
      </c>
      <c r="M11" s="93">
        <f t="shared" si="2"/>
        <v>915</v>
      </c>
      <c r="N11" s="57"/>
      <c r="O11" s="97">
        <v>49.18</v>
      </c>
      <c r="P11" s="93">
        <f t="shared" si="3"/>
        <v>983.6</v>
      </c>
      <c r="Q11" s="95"/>
      <c r="R11" s="266">
        <v>49.24</v>
      </c>
      <c r="S11" s="93">
        <f t="shared" si="4"/>
        <v>984.80000000000007</v>
      </c>
      <c r="T11" s="57"/>
      <c r="U11" s="222"/>
    </row>
    <row r="12" spans="1:21" s="50" customFormat="1" x14ac:dyDescent="0.25">
      <c r="A12" s="221">
        <v>7</v>
      </c>
      <c r="B12" s="59"/>
      <c r="C12" s="57" t="s">
        <v>170</v>
      </c>
      <c r="D12" s="58">
        <v>10</v>
      </c>
      <c r="E12" s="57" t="s">
        <v>169</v>
      </c>
      <c r="F12" s="97">
        <v>59.08</v>
      </c>
      <c r="G12" s="93">
        <f t="shared" si="0"/>
        <v>590.79999999999995</v>
      </c>
      <c r="H12" s="57"/>
      <c r="I12" s="97">
        <v>60.45</v>
      </c>
      <c r="J12" s="93">
        <f t="shared" si="1"/>
        <v>604.5</v>
      </c>
      <c r="K12" s="57"/>
      <c r="L12" s="130">
        <v>58.76</v>
      </c>
      <c r="M12" s="93">
        <f t="shared" si="2"/>
        <v>587.6</v>
      </c>
      <c r="N12" s="57"/>
      <c r="O12" s="97">
        <v>62.06</v>
      </c>
      <c r="P12" s="93">
        <f t="shared" si="3"/>
        <v>620.6</v>
      </c>
      <c r="Q12" s="95"/>
      <c r="R12" s="266">
        <v>62.08</v>
      </c>
      <c r="S12" s="93">
        <f t="shared" si="4"/>
        <v>620.79999999999995</v>
      </c>
      <c r="T12" s="57"/>
      <c r="U12" s="222"/>
    </row>
    <row r="13" spans="1:21" s="50" customFormat="1" x14ac:dyDescent="0.25">
      <c r="A13" s="221">
        <v>8</v>
      </c>
      <c r="B13" s="59" t="s">
        <v>168</v>
      </c>
      <c r="C13" s="57" t="s">
        <v>167</v>
      </c>
      <c r="D13" s="58">
        <v>50</v>
      </c>
      <c r="E13" s="57" t="s">
        <v>166</v>
      </c>
      <c r="F13" s="265"/>
      <c r="G13" s="93">
        <f t="shared" si="0"/>
        <v>0</v>
      </c>
      <c r="H13" s="57"/>
      <c r="I13" s="94">
        <v>23.12</v>
      </c>
      <c r="J13" s="93">
        <f t="shared" si="1"/>
        <v>1156</v>
      </c>
      <c r="K13" s="57"/>
      <c r="L13" s="94">
        <v>23.12</v>
      </c>
      <c r="M13" s="93">
        <f t="shared" si="2"/>
        <v>1156</v>
      </c>
      <c r="N13" s="57"/>
      <c r="O13" s="97">
        <v>20.73</v>
      </c>
      <c r="P13" s="93">
        <f t="shared" si="3"/>
        <v>1036.5</v>
      </c>
      <c r="Q13" s="95"/>
      <c r="R13" s="265">
        <v>21.55</v>
      </c>
      <c r="S13" s="93">
        <f t="shared" si="4"/>
        <v>1077.5</v>
      </c>
      <c r="T13" s="57"/>
      <c r="U13" s="222"/>
    </row>
    <row r="14" spans="1:21" s="50" customFormat="1" ht="30" x14ac:dyDescent="0.25">
      <c r="A14" s="157">
        <v>9</v>
      </c>
      <c r="B14" s="158"/>
      <c r="C14" s="159" t="s">
        <v>165</v>
      </c>
      <c r="D14" s="160">
        <v>50</v>
      </c>
      <c r="E14" s="161" t="s">
        <v>164</v>
      </c>
      <c r="F14" s="267"/>
      <c r="G14" s="163">
        <f t="shared" si="0"/>
        <v>0</v>
      </c>
      <c r="H14" s="161"/>
      <c r="I14" s="162">
        <v>18.5</v>
      </c>
      <c r="J14" s="163">
        <f t="shared" si="1"/>
        <v>925</v>
      </c>
      <c r="K14" s="161"/>
      <c r="L14" s="267"/>
      <c r="M14" s="163">
        <f t="shared" si="2"/>
        <v>0</v>
      </c>
      <c r="N14" s="161"/>
      <c r="O14" s="268"/>
      <c r="P14" s="163">
        <f t="shared" si="3"/>
        <v>0</v>
      </c>
      <c r="Q14" s="164"/>
      <c r="R14" s="267">
        <v>17.59</v>
      </c>
      <c r="S14" s="163">
        <f t="shared" si="4"/>
        <v>879.5</v>
      </c>
      <c r="T14" s="161"/>
      <c r="U14" s="166"/>
    </row>
    <row r="15" spans="1:21" s="50" customFormat="1" x14ac:dyDescent="0.25">
      <c r="A15" s="221">
        <v>10</v>
      </c>
      <c r="B15" s="59"/>
      <c r="C15" s="90" t="s">
        <v>163</v>
      </c>
      <c r="D15" s="63"/>
      <c r="E15" s="62"/>
      <c r="F15" s="91">
        <f>F6+((F13)/8)</f>
        <v>35</v>
      </c>
      <c r="G15" s="93">
        <f t="shared" si="0"/>
        <v>0</v>
      </c>
      <c r="H15" s="57"/>
      <c r="I15" s="91">
        <f>I6+((I13)/8)</f>
        <v>40.19</v>
      </c>
      <c r="J15" s="93">
        <f t="shared" si="1"/>
        <v>0</v>
      </c>
      <c r="K15" s="95"/>
      <c r="L15" s="91"/>
      <c r="M15" s="93">
        <f t="shared" si="2"/>
        <v>0</v>
      </c>
      <c r="N15" s="57"/>
      <c r="O15" s="92">
        <f>O6+((O13)/8)</f>
        <v>44.03125</v>
      </c>
      <c r="P15" s="93">
        <f t="shared" si="3"/>
        <v>0</v>
      </c>
      <c r="Q15" s="95"/>
      <c r="R15" s="91">
        <f>R6+((R13)/8)</f>
        <v>42.143750000000004</v>
      </c>
      <c r="S15" s="93">
        <f t="shared" si="4"/>
        <v>0</v>
      </c>
      <c r="T15" s="57"/>
      <c r="U15" s="222"/>
    </row>
    <row r="16" spans="1:21" s="50" customFormat="1" ht="15.75" thickBot="1" x14ac:dyDescent="0.3">
      <c r="A16" s="79"/>
      <c r="B16" s="59"/>
      <c r="C16" s="57"/>
      <c r="D16" s="63"/>
      <c r="E16" s="62"/>
      <c r="F16" s="210"/>
      <c r="G16" s="122">
        <f t="shared" si="0"/>
        <v>0</v>
      </c>
      <c r="H16" s="76"/>
      <c r="I16" s="99"/>
      <c r="J16" s="122">
        <f t="shared" si="1"/>
        <v>0</v>
      </c>
      <c r="K16" s="124"/>
      <c r="L16" s="210"/>
      <c r="M16" s="122">
        <f t="shared" si="2"/>
        <v>0</v>
      </c>
      <c r="N16" s="76"/>
      <c r="O16" s="130"/>
      <c r="P16" s="122">
        <f t="shared" si="3"/>
        <v>0</v>
      </c>
      <c r="Q16" s="124"/>
      <c r="R16" s="227"/>
      <c r="S16" s="122">
        <f t="shared" si="4"/>
        <v>0</v>
      </c>
      <c r="T16" s="76"/>
      <c r="U16" s="75"/>
    </row>
    <row r="17" spans="1:21" s="40" customFormat="1" ht="15.75" thickBot="1" x14ac:dyDescent="0.3">
      <c r="A17" s="89"/>
      <c r="B17" s="88" t="s">
        <v>162</v>
      </c>
      <c r="C17" s="83"/>
      <c r="D17" s="88"/>
      <c r="E17" s="83"/>
      <c r="F17" s="85"/>
      <c r="G17" s="84">
        <f>SUM(G6:G16)</f>
        <v>16722.600000000002</v>
      </c>
      <c r="H17" s="83"/>
      <c r="I17" s="87"/>
      <c r="J17" s="84">
        <f>SUM(J6:J16)</f>
        <v>19602.100000000002</v>
      </c>
      <c r="K17" s="86"/>
      <c r="L17" s="85"/>
      <c r="M17" s="84">
        <f>SUM(M6:M16)</f>
        <v>18526.199999999997</v>
      </c>
      <c r="N17" s="83"/>
      <c r="O17" s="87"/>
      <c r="P17" s="84">
        <f>SUM(P6:P16)</f>
        <v>19535.499999999996</v>
      </c>
      <c r="Q17" s="86"/>
      <c r="R17" s="85"/>
      <c r="S17" s="84">
        <f>SUM(S6:S16)</f>
        <v>20011.399999999998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1</v>
      </c>
      <c r="H18" s="68"/>
      <c r="I18" s="80"/>
      <c r="J18" s="69">
        <f>RANK(J17,$G17:$S17,1)</f>
        <v>4</v>
      </c>
      <c r="K18" s="71"/>
      <c r="L18" s="73"/>
      <c r="M18" s="69">
        <f>RANK(M17,$G17:$S17,1)</f>
        <v>2</v>
      </c>
      <c r="N18" s="68"/>
      <c r="O18" s="80"/>
      <c r="P18" s="69">
        <f>RANK(P17,$G17:$S17,1)</f>
        <v>3</v>
      </c>
      <c r="Q18" s="71"/>
      <c r="R18" s="73"/>
      <c r="S18" s="69">
        <f>RANK(S17,$G17:$S17,1)</f>
        <v>5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/>
      <c r="P19" s="295"/>
      <c r="Q19" s="296"/>
      <c r="R19" s="294"/>
      <c r="S19" s="295"/>
      <c r="T19" s="296"/>
      <c r="U19" s="61"/>
    </row>
    <row r="20" spans="1:21" s="50" customFormat="1" x14ac:dyDescent="0.25">
      <c r="A20" s="221"/>
      <c r="B20" s="59" t="s">
        <v>160</v>
      </c>
      <c r="C20" s="57" t="s">
        <v>159</v>
      </c>
      <c r="D20" s="58"/>
      <c r="E20" s="57"/>
      <c r="F20" s="297">
        <v>43949</v>
      </c>
      <c r="G20" s="290"/>
      <c r="H20" s="291"/>
      <c r="I20" s="297">
        <v>43885</v>
      </c>
      <c r="J20" s="290"/>
      <c r="K20" s="291"/>
      <c r="L20" s="297">
        <v>44012</v>
      </c>
      <c r="M20" s="290"/>
      <c r="N20" s="291"/>
      <c r="O20" s="292" t="s">
        <v>158</v>
      </c>
      <c r="P20" s="290"/>
      <c r="Q20" s="291"/>
      <c r="R20" s="297">
        <v>44377</v>
      </c>
      <c r="S20" s="290"/>
      <c r="T20" s="291"/>
      <c r="U20" s="222"/>
    </row>
    <row r="21" spans="1:21" s="50" customFormat="1" x14ac:dyDescent="0.25">
      <c r="A21" s="221"/>
      <c r="B21" s="59"/>
      <c r="C21" s="57" t="s">
        <v>157</v>
      </c>
      <c r="D21" s="58"/>
      <c r="E21" s="57"/>
      <c r="F21" s="292" t="s">
        <v>156</v>
      </c>
      <c r="G21" s="290"/>
      <c r="H21" s="291"/>
      <c r="I21" s="292" t="s">
        <v>155</v>
      </c>
      <c r="J21" s="290"/>
      <c r="K21" s="291"/>
      <c r="L21" s="292" t="s">
        <v>155</v>
      </c>
      <c r="M21" s="290"/>
      <c r="N21" s="291"/>
      <c r="O21" s="292" t="s">
        <v>155</v>
      </c>
      <c r="P21" s="290"/>
      <c r="Q21" s="291"/>
      <c r="R21" s="292" t="s">
        <v>156</v>
      </c>
      <c r="S21" s="290"/>
      <c r="T21" s="291"/>
      <c r="U21" s="222"/>
    </row>
    <row r="22" spans="1:21" s="50" customFormat="1" x14ac:dyDescent="0.25">
      <c r="A22" s="221"/>
      <c r="B22" s="59"/>
      <c r="C22" s="57" t="s">
        <v>154</v>
      </c>
      <c r="D22" s="58"/>
      <c r="E22" s="57"/>
      <c r="F22" s="292" t="s">
        <v>151</v>
      </c>
      <c r="G22" s="290"/>
      <c r="H22" s="291"/>
      <c r="I22" s="292" t="s">
        <v>151</v>
      </c>
      <c r="J22" s="290"/>
      <c r="K22" s="291"/>
      <c r="L22" s="292" t="s">
        <v>151</v>
      </c>
      <c r="M22" s="290"/>
      <c r="N22" s="291"/>
      <c r="O22" s="292" t="s">
        <v>152</v>
      </c>
      <c r="P22" s="290"/>
      <c r="Q22" s="291"/>
      <c r="R22" s="292" t="s">
        <v>151</v>
      </c>
      <c r="S22" s="290"/>
      <c r="T22" s="291"/>
      <c r="U22" s="222"/>
    </row>
    <row r="23" spans="1:21" s="50" customFormat="1" x14ac:dyDescent="0.25">
      <c r="A23" s="221"/>
      <c r="B23" s="59"/>
      <c r="C23" s="57" t="s">
        <v>150</v>
      </c>
      <c r="D23" s="58"/>
      <c r="E23" s="57"/>
      <c r="F23" s="292" t="s">
        <v>149</v>
      </c>
      <c r="G23" s="290"/>
      <c r="H23" s="291"/>
      <c r="I23" s="292" t="s">
        <v>149</v>
      </c>
      <c r="J23" s="290"/>
      <c r="K23" s="291"/>
      <c r="L23" s="292" t="s">
        <v>149</v>
      </c>
      <c r="M23" s="290"/>
      <c r="N23" s="291"/>
      <c r="O23" s="292" t="s">
        <v>149</v>
      </c>
      <c r="P23" s="290"/>
      <c r="Q23" s="291"/>
      <c r="R23" s="292" t="s">
        <v>149</v>
      </c>
      <c r="S23" s="290"/>
      <c r="T23" s="291"/>
      <c r="U23" s="222"/>
    </row>
    <row r="24" spans="1:21" s="50" customFormat="1" ht="15.75" thickBot="1" x14ac:dyDescent="0.3">
      <c r="A24" s="79"/>
      <c r="B24" s="78"/>
      <c r="C24" s="76"/>
      <c r="D24" s="77"/>
      <c r="E24" s="76"/>
      <c r="F24" s="284"/>
      <c r="G24" s="285"/>
      <c r="H24" s="286"/>
      <c r="I24" s="284"/>
      <c r="J24" s="285"/>
      <c r="K24" s="286"/>
      <c r="L24" s="284"/>
      <c r="M24" s="285"/>
      <c r="N24" s="286"/>
      <c r="O24" s="284"/>
      <c r="P24" s="285"/>
      <c r="Q24" s="286"/>
      <c r="R24" s="284"/>
      <c r="S24" s="285"/>
      <c r="T24" s="286"/>
      <c r="U24" s="75"/>
    </row>
    <row r="25" spans="1:21" s="66" customFormat="1" ht="15.75" thickBot="1" x14ac:dyDescent="0.3">
      <c r="A25" s="74"/>
      <c r="B25" s="70" t="s">
        <v>148</v>
      </c>
      <c r="C25" s="68"/>
      <c r="D25" s="70"/>
      <c r="E25" s="68"/>
      <c r="F25" s="73"/>
      <c r="G25" s="69">
        <f>G18</f>
        <v>1</v>
      </c>
      <c r="H25" s="68"/>
      <c r="I25" s="72"/>
      <c r="J25" s="69">
        <f>J18</f>
        <v>4</v>
      </c>
      <c r="K25" s="71"/>
      <c r="L25" s="70"/>
      <c r="M25" s="69">
        <f>M18</f>
        <v>2</v>
      </c>
      <c r="N25" s="68"/>
      <c r="O25" s="72"/>
      <c r="P25" s="69">
        <f>P18</f>
        <v>3</v>
      </c>
      <c r="Q25" s="71"/>
      <c r="R25" s="70"/>
      <c r="S25" s="69">
        <f>S18</f>
        <v>5</v>
      </c>
      <c r="T25" s="68"/>
      <c r="U25" s="67"/>
    </row>
    <row r="26" spans="1:21" s="50" customFormat="1" x14ac:dyDescent="0.25">
      <c r="A26" s="65"/>
      <c r="B26" s="64"/>
      <c r="C26" s="62"/>
      <c r="D26" s="63"/>
      <c r="E26" s="62"/>
      <c r="F26" s="294"/>
      <c r="G26" s="295"/>
      <c r="H26" s="296"/>
      <c r="I26" s="294"/>
      <c r="J26" s="295"/>
      <c r="K26" s="296"/>
      <c r="L26" s="294"/>
      <c r="M26" s="295"/>
      <c r="N26" s="296"/>
      <c r="O26" s="294"/>
      <c r="P26" s="295"/>
      <c r="Q26" s="296"/>
      <c r="R26" s="294"/>
      <c r="S26" s="295"/>
      <c r="T26" s="296"/>
      <c r="U26" s="61"/>
    </row>
    <row r="27" spans="1:21" s="50" customFormat="1" x14ac:dyDescent="0.25">
      <c r="A27" s="221"/>
      <c r="B27" s="59" t="s">
        <v>147</v>
      </c>
      <c r="C27" s="57" t="s">
        <v>146</v>
      </c>
      <c r="D27" s="58"/>
      <c r="E27" s="57"/>
      <c r="F27" s="292" t="s">
        <v>763</v>
      </c>
      <c r="G27" s="290"/>
      <c r="H27" s="291"/>
      <c r="I27" s="292" t="s">
        <v>23</v>
      </c>
      <c r="J27" s="290"/>
      <c r="K27" s="291"/>
      <c r="L27" s="292" t="s">
        <v>759</v>
      </c>
      <c r="M27" s="290"/>
      <c r="N27" s="291"/>
      <c r="O27" s="292" t="s">
        <v>145</v>
      </c>
      <c r="P27" s="290"/>
      <c r="Q27" s="291"/>
      <c r="R27" s="292" t="s">
        <v>787</v>
      </c>
      <c r="S27" s="290"/>
      <c r="T27" s="291"/>
      <c r="U27" s="222"/>
    </row>
    <row r="28" spans="1:21" s="50" customFormat="1" x14ac:dyDescent="0.25">
      <c r="A28" s="221"/>
      <c r="B28" s="59"/>
      <c r="C28" s="57" t="s">
        <v>144</v>
      </c>
      <c r="D28" s="58"/>
      <c r="E28" s="57"/>
      <c r="F28" s="289" t="s">
        <v>766</v>
      </c>
      <c r="G28" s="290"/>
      <c r="H28" s="291"/>
      <c r="I28" s="292" t="s">
        <v>25</v>
      </c>
      <c r="J28" s="290"/>
      <c r="K28" s="291"/>
      <c r="L28" s="289" t="s">
        <v>761</v>
      </c>
      <c r="M28" s="290"/>
      <c r="N28" s="291"/>
      <c r="O28" s="293" t="s">
        <v>143</v>
      </c>
      <c r="P28" s="290"/>
      <c r="Q28" s="291"/>
      <c r="R28" s="289" t="s">
        <v>788</v>
      </c>
      <c r="S28" s="290"/>
      <c r="T28" s="291"/>
      <c r="U28" s="222"/>
    </row>
    <row r="29" spans="1:21" s="50" customFormat="1" x14ac:dyDescent="0.25">
      <c r="A29" s="221"/>
      <c r="B29" s="59"/>
      <c r="C29" s="57" t="s">
        <v>142</v>
      </c>
      <c r="D29" s="58"/>
      <c r="E29" s="57"/>
      <c r="F29" s="292" t="s">
        <v>764</v>
      </c>
      <c r="G29" s="290"/>
      <c r="H29" s="291"/>
      <c r="I29" s="292" t="s">
        <v>24</v>
      </c>
      <c r="J29" s="290"/>
      <c r="K29" s="291"/>
      <c r="L29" s="292" t="s">
        <v>760</v>
      </c>
      <c r="M29" s="290"/>
      <c r="N29" s="291"/>
      <c r="O29" s="292" t="s">
        <v>141</v>
      </c>
      <c r="P29" s="290"/>
      <c r="Q29" s="291"/>
      <c r="R29" s="292" t="s">
        <v>789</v>
      </c>
      <c r="S29" s="290"/>
      <c r="T29" s="291"/>
      <c r="U29" s="222"/>
    </row>
    <row r="30" spans="1:21" s="50" customFormat="1" ht="15.75" thickBot="1" x14ac:dyDescent="0.3">
      <c r="A30" s="223"/>
      <c r="B30" s="54"/>
      <c r="C30" s="52"/>
      <c r="D30" s="53"/>
      <c r="E30" s="52"/>
      <c r="F30" s="284"/>
      <c r="G30" s="285"/>
      <c r="H30" s="286"/>
      <c r="I30" s="284"/>
      <c r="J30" s="285"/>
      <c r="K30" s="286"/>
      <c r="L30" s="284"/>
      <c r="M30" s="285"/>
      <c r="N30" s="286"/>
      <c r="O30" s="284"/>
      <c r="P30" s="285"/>
      <c r="Q30" s="286"/>
      <c r="R30" s="284"/>
      <c r="S30" s="285"/>
      <c r="T30" s="286"/>
      <c r="U30" s="224"/>
    </row>
    <row r="32" spans="1:21" s="39" customFormat="1" x14ac:dyDescent="0.25">
      <c r="A32" s="220" t="s">
        <v>140</v>
      </c>
      <c r="B32" s="44" t="s">
        <v>139</v>
      </c>
      <c r="C32" s="220"/>
      <c r="D32" s="220"/>
      <c r="E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</row>
    <row r="37" spans="1:21" s="39" customFormat="1" x14ac:dyDescent="0.25">
      <c r="A37" s="49" t="s">
        <v>138</v>
      </c>
      <c r="B37"/>
      <c r="C37"/>
      <c r="D37" s="121"/>
      <c r="E37" s="121"/>
      <c r="F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</row>
    <row r="38" spans="1:21" s="39" customFormat="1" x14ac:dyDescent="0.25">
      <c r="A38" s="48" t="s">
        <v>137</v>
      </c>
      <c r="B38" s="47" t="s">
        <v>136</v>
      </c>
      <c r="C38" s="120" t="s">
        <v>135</v>
      </c>
      <c r="D38" s="120"/>
      <c r="E38" s="120"/>
      <c r="F38" s="1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</row>
    <row r="39" spans="1:21" s="39" customFormat="1" ht="18.75" customHeight="1" x14ac:dyDescent="0.25">
      <c r="A39" s="167" t="s">
        <v>134</v>
      </c>
      <c r="B39" s="168">
        <v>43376</v>
      </c>
      <c r="C39" s="169" t="s">
        <v>643</v>
      </c>
      <c r="D39" s="119"/>
      <c r="E39" s="119"/>
      <c r="F39" s="119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</row>
    <row r="40" spans="1:21" s="39" customFormat="1" x14ac:dyDescent="0.25">
      <c r="A40" s="167" t="s">
        <v>133</v>
      </c>
      <c r="B40" s="170">
        <v>43525</v>
      </c>
      <c r="C40" s="169" t="s">
        <v>132</v>
      </c>
      <c r="D40" s="119"/>
      <c r="E40" s="119"/>
      <c r="F40" s="119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</row>
    <row r="41" spans="1:21" s="39" customFormat="1" x14ac:dyDescent="0.25">
      <c r="A41" t="s">
        <v>186</v>
      </c>
      <c r="B41" s="43">
        <v>43858</v>
      </c>
      <c r="C41" s="287" t="s">
        <v>691</v>
      </c>
      <c r="D41" s="288"/>
      <c r="E41" s="288"/>
      <c r="F41" s="288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</row>
    <row r="42" spans="1:21" s="39" customFormat="1" x14ac:dyDescent="0.25">
      <c r="A42" t="s">
        <v>188</v>
      </c>
      <c r="B42" s="43">
        <v>43858</v>
      </c>
      <c r="C42" s="287" t="s">
        <v>692</v>
      </c>
      <c r="D42" s="288"/>
      <c r="E42" s="288"/>
      <c r="F42" s="288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</row>
    <row r="43" spans="1:21" s="39" customFormat="1" x14ac:dyDescent="0.25">
      <c r="A43" t="s">
        <v>689</v>
      </c>
      <c r="B43" s="43">
        <v>43858</v>
      </c>
      <c r="C43" s="119" t="s">
        <v>690</v>
      </c>
      <c r="D43" s="119"/>
      <c r="E43" s="119"/>
      <c r="F43" s="119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</row>
    <row r="44" spans="1:21" x14ac:dyDescent="0.25">
      <c r="A44" t="s">
        <v>183</v>
      </c>
      <c r="B44" s="43">
        <v>43885</v>
      </c>
      <c r="C44" s="119" t="s">
        <v>718</v>
      </c>
    </row>
    <row r="45" spans="1:21" x14ac:dyDescent="0.25">
      <c r="A45" t="s">
        <v>719</v>
      </c>
      <c r="B45" s="43">
        <v>43949</v>
      </c>
      <c r="C45" s="119" t="s">
        <v>757</v>
      </c>
    </row>
    <row r="46" spans="1:21" x14ac:dyDescent="0.25">
      <c r="A46" t="s">
        <v>185</v>
      </c>
      <c r="B46" s="43">
        <v>43950</v>
      </c>
      <c r="C46" s="119" t="s">
        <v>765</v>
      </c>
    </row>
    <row r="47" spans="1:21" x14ac:dyDescent="0.25">
      <c r="A47" t="s">
        <v>6</v>
      </c>
      <c r="B47" s="43">
        <v>44021</v>
      </c>
      <c r="C47" s="119" t="s">
        <v>784</v>
      </c>
      <c r="D47" s="248"/>
      <c r="E47" s="248"/>
    </row>
    <row r="48" spans="1:21" x14ac:dyDescent="0.25">
      <c r="A48"/>
      <c r="B48" s="43"/>
      <c r="C48" s="119"/>
      <c r="D48" s="248"/>
      <c r="E48" s="248"/>
    </row>
    <row r="49" spans="1:5" x14ac:dyDescent="0.25">
      <c r="A49"/>
      <c r="B49" s="43"/>
      <c r="C49" s="119"/>
      <c r="D49" s="248"/>
      <c r="E49" s="248"/>
    </row>
    <row r="50" spans="1:5" x14ac:dyDescent="0.25">
      <c r="A50"/>
      <c r="B50" s="43"/>
      <c r="C50" s="119"/>
      <c r="D50" s="248"/>
      <c r="E50" s="248"/>
    </row>
    <row r="51" spans="1:5" x14ac:dyDescent="0.25">
      <c r="A51"/>
      <c r="B51" s="43"/>
      <c r="C51" s="119"/>
      <c r="D51" s="248"/>
      <c r="E51" s="248"/>
    </row>
    <row r="52" spans="1:5" x14ac:dyDescent="0.25">
      <c r="A52"/>
      <c r="B52" s="43"/>
      <c r="C52" s="119"/>
      <c r="D52" s="248"/>
      <c r="E52" s="248"/>
    </row>
    <row r="53" spans="1:5" x14ac:dyDescent="0.25">
      <c r="A53"/>
      <c r="B53" s="43"/>
      <c r="C53" s="119"/>
      <c r="D53" s="248"/>
      <c r="E53" s="248"/>
    </row>
    <row r="54" spans="1:5" x14ac:dyDescent="0.25">
      <c r="A54"/>
      <c r="B54" s="43"/>
      <c r="C54" s="119"/>
      <c r="D54" s="248"/>
      <c r="E54" s="248"/>
    </row>
  </sheetData>
  <mergeCells count="70">
    <mergeCell ref="U4:U5"/>
    <mergeCell ref="D1:F1"/>
    <mergeCell ref="D2:F2"/>
    <mergeCell ref="A4:A5"/>
    <mergeCell ref="B4:B5"/>
    <mergeCell ref="C4:C5"/>
    <mergeCell ref="D4:D5"/>
    <mergeCell ref="E4:E5"/>
    <mergeCell ref="G4:H4"/>
    <mergeCell ref="J4:K4"/>
    <mergeCell ref="M4:N4"/>
    <mergeCell ref="P4:Q4"/>
    <mergeCell ref="S4:T4"/>
    <mergeCell ref="F20:H20"/>
    <mergeCell ref="I20:K20"/>
    <mergeCell ref="L20:N20"/>
    <mergeCell ref="O20:Q20"/>
    <mergeCell ref="R20:T20"/>
    <mergeCell ref="F19:H19"/>
    <mergeCell ref="I19:K19"/>
    <mergeCell ref="L19:N19"/>
    <mergeCell ref="O19:Q19"/>
    <mergeCell ref="R19:T19"/>
    <mergeCell ref="F22:H22"/>
    <mergeCell ref="I22:K22"/>
    <mergeCell ref="L22:N22"/>
    <mergeCell ref="O22:Q22"/>
    <mergeCell ref="R22:T22"/>
    <mergeCell ref="F21:H21"/>
    <mergeCell ref="I21:K21"/>
    <mergeCell ref="L21:N21"/>
    <mergeCell ref="O21:Q21"/>
    <mergeCell ref="R21:T21"/>
    <mergeCell ref="F24:H24"/>
    <mergeCell ref="I24:K24"/>
    <mergeCell ref="L24:N24"/>
    <mergeCell ref="O24:Q24"/>
    <mergeCell ref="R24:T24"/>
    <mergeCell ref="F23:H23"/>
    <mergeCell ref="I23:K23"/>
    <mergeCell ref="L23:N23"/>
    <mergeCell ref="O23:Q23"/>
    <mergeCell ref="R23:T23"/>
    <mergeCell ref="R29:T29"/>
    <mergeCell ref="F26:H26"/>
    <mergeCell ref="I26:K26"/>
    <mergeCell ref="L26:N26"/>
    <mergeCell ref="O26:Q26"/>
    <mergeCell ref="R26:T26"/>
    <mergeCell ref="F27:H27"/>
    <mergeCell ref="I27:K27"/>
    <mergeCell ref="L27:N27"/>
    <mergeCell ref="O27:Q27"/>
    <mergeCell ref="R27:T27"/>
    <mergeCell ref="O30:Q30"/>
    <mergeCell ref="R30:T30"/>
    <mergeCell ref="C42:F42"/>
    <mergeCell ref="C41:F41"/>
    <mergeCell ref="F28:H28"/>
    <mergeCell ref="I28:K28"/>
    <mergeCell ref="L28:N28"/>
    <mergeCell ref="F30:H30"/>
    <mergeCell ref="I30:K30"/>
    <mergeCell ref="L30:N30"/>
    <mergeCell ref="O28:Q28"/>
    <mergeCell ref="R28:T28"/>
    <mergeCell ref="F29:H29"/>
    <mergeCell ref="I29:K29"/>
    <mergeCell ref="L29:N29"/>
    <mergeCell ref="O29:Q29"/>
  </mergeCells>
  <conditionalFormatting sqref="F16 L16 R16">
    <cfRule type="expression" dxfId="116" priority="75">
      <formula>F16=MIN($F16,$I16,$L16,$O16,$R16)</formula>
    </cfRule>
  </conditionalFormatting>
  <conditionalFormatting sqref="G17 J17 M17 P17 S17">
    <cfRule type="expression" dxfId="115" priority="74">
      <formula>G17=MIN($G$17,$J$17,$M$17,$P$17,$S$17)</formula>
    </cfRule>
  </conditionalFormatting>
  <conditionalFormatting sqref="G18 J18 M18 P18 S18">
    <cfRule type="expression" dxfId="114" priority="73">
      <formula>G18=MIN($G$18,$J$18,$M$18,$P$18,$S$18)</formula>
    </cfRule>
  </conditionalFormatting>
  <conditionalFormatting sqref="G25 J25 M25 P25 S25">
    <cfRule type="expression" dxfId="113" priority="72">
      <formula>G25=MIN($G$25,$J$25,$M$25,$P$25,$S$25)</formula>
    </cfRule>
  </conditionalFormatting>
  <conditionalFormatting sqref="A25:T25 A19:F19 A31:T38 A26:F26 A1:T5 A17:T18 A6:A16 A24:F24 A20:E22 A30:F30 A27:E29 F16:H16 J16:N16 P16:T16 D39:T40 G6:H15 A23:B23 D23:E23 J6:J11 J12:K15 M6:N15 P6:Q15 S6:T15 A41:C42 G41:T42 U1:XFD1048576 A43:T1048576">
    <cfRule type="expression" priority="71" stopIfTrue="1">
      <formula>ISBLANK(A1)=TRUE</formula>
    </cfRule>
  </conditionalFormatting>
  <conditionalFormatting sqref="I19 I24">
    <cfRule type="expression" priority="70" stopIfTrue="1">
      <formula>ISBLANK(I19)=TRUE</formula>
    </cfRule>
  </conditionalFormatting>
  <conditionalFormatting sqref="L19 L24">
    <cfRule type="expression" priority="69" stopIfTrue="1">
      <formula>ISBLANK(L19)=TRUE</formula>
    </cfRule>
  </conditionalFormatting>
  <conditionalFormatting sqref="O19 O24">
    <cfRule type="expression" priority="68" stopIfTrue="1">
      <formula>ISBLANK(O19)=TRUE</formula>
    </cfRule>
  </conditionalFormatting>
  <conditionalFormatting sqref="R19 R24">
    <cfRule type="expression" priority="67" stopIfTrue="1">
      <formula>ISBLANK(R19)=TRUE</formula>
    </cfRule>
  </conditionalFormatting>
  <conditionalFormatting sqref="I26 I30">
    <cfRule type="expression" priority="66" stopIfTrue="1">
      <formula>ISBLANK(I26)=TRUE</formula>
    </cfRule>
  </conditionalFormatting>
  <conditionalFormatting sqref="L26 L30">
    <cfRule type="expression" priority="65" stopIfTrue="1">
      <formula>ISBLANK(L26)=TRUE</formula>
    </cfRule>
  </conditionalFormatting>
  <conditionalFormatting sqref="O26 O30">
    <cfRule type="expression" priority="64" stopIfTrue="1">
      <formula>ISBLANK(O26)=TRUE</formula>
    </cfRule>
  </conditionalFormatting>
  <conditionalFormatting sqref="R26 R30">
    <cfRule type="expression" priority="63" stopIfTrue="1">
      <formula>ISBLANK(R26)=TRUE</formula>
    </cfRule>
  </conditionalFormatting>
  <conditionalFormatting sqref="B6:B10 B12 B14:B16">
    <cfRule type="expression" priority="62" stopIfTrue="1">
      <formula>ISBLANK(B6)=TRUE</formula>
    </cfRule>
  </conditionalFormatting>
  <conditionalFormatting sqref="C16:E16 D15:E15">
    <cfRule type="expression" priority="61" stopIfTrue="1">
      <formula>ISBLANK(C15)=TRUE</formula>
    </cfRule>
  </conditionalFormatting>
  <conditionalFormatting sqref="K6:K11">
    <cfRule type="expression" priority="34" stopIfTrue="1">
      <formula>ISBLANK(K6)=TRUE</formula>
    </cfRule>
  </conditionalFormatting>
  <conditionalFormatting sqref="B13">
    <cfRule type="expression" priority="46" stopIfTrue="1">
      <formula>ISBLANK(B13)=TRUE</formula>
    </cfRule>
  </conditionalFormatting>
  <conditionalFormatting sqref="I16">
    <cfRule type="expression" priority="51" stopIfTrue="1">
      <formula>ISBLANK(I16)=TRUE</formula>
    </cfRule>
  </conditionalFormatting>
  <conditionalFormatting sqref="F21">
    <cfRule type="expression" priority="38" stopIfTrue="1">
      <formula>ISBLANK(F21)=TRUE</formula>
    </cfRule>
  </conditionalFormatting>
  <conditionalFormatting sqref="D6:E14">
    <cfRule type="expression" priority="45" stopIfTrue="1">
      <formula>ISBLANK(D6)=TRUE</formula>
    </cfRule>
  </conditionalFormatting>
  <conditionalFormatting sqref="C6:C15">
    <cfRule type="expression" priority="48" stopIfTrue="1">
      <formula>ISBLANK(C6)=TRUE</formula>
    </cfRule>
  </conditionalFormatting>
  <conditionalFormatting sqref="I16">
    <cfRule type="expression" dxfId="112" priority="52">
      <formula>I16=MIN($F16,$I16,$L16,#REF!,#REF!)</formula>
    </cfRule>
  </conditionalFormatting>
  <conditionalFormatting sqref="O16">
    <cfRule type="expression" priority="49" stopIfTrue="1">
      <formula>ISBLANK(O16)=TRUE</formula>
    </cfRule>
  </conditionalFormatting>
  <conditionalFormatting sqref="O16">
    <cfRule type="expression" dxfId="111" priority="50">
      <formula>O16=MIN($F16,$I16,$L16,#REF!,#REF!)</formula>
    </cfRule>
  </conditionalFormatting>
  <conditionalFormatting sqref="B11">
    <cfRule type="expression" priority="47" stopIfTrue="1">
      <formula>ISBLANK(B11)=TRUE</formula>
    </cfRule>
  </conditionalFormatting>
  <conditionalFormatting sqref="A39:C40">
    <cfRule type="expression" priority="44" stopIfTrue="1">
      <formula>ISBLANK(A39)=TRUE</formula>
    </cfRule>
  </conditionalFormatting>
  <conditionalFormatting sqref="F6:F14">
    <cfRule type="expression" dxfId="110" priority="43">
      <formula>F6=MIN($F6,$I6,$L6,$O6,$R6)</formula>
    </cfRule>
  </conditionalFormatting>
  <conditionalFormatting sqref="F6:F14">
    <cfRule type="expression" priority="42" stopIfTrue="1">
      <formula>ISBLANK(F6)=TRUE</formula>
    </cfRule>
  </conditionalFormatting>
  <conditionalFormatting sqref="F15">
    <cfRule type="expression" dxfId="109" priority="41">
      <formula>F15=MIN($F15,$I15,$L15,$O15,$R15)</formula>
    </cfRule>
  </conditionalFormatting>
  <conditionalFormatting sqref="F15">
    <cfRule type="expression" priority="40" stopIfTrue="1">
      <formula>ISBLANK(F15)=TRUE</formula>
    </cfRule>
  </conditionalFormatting>
  <conditionalFormatting sqref="F22:F23">
    <cfRule type="expression" priority="39" stopIfTrue="1">
      <formula>ISBLANK(F22)=TRUE</formula>
    </cfRule>
  </conditionalFormatting>
  <conditionalFormatting sqref="F20">
    <cfRule type="expression" priority="37" stopIfTrue="1">
      <formula>ISBLANK(F20)=TRUE</formula>
    </cfRule>
  </conditionalFormatting>
  <conditionalFormatting sqref="C23">
    <cfRule type="expression" priority="36" stopIfTrue="1">
      <formula>ISBLANK(C23)=TRUE</formula>
    </cfRule>
  </conditionalFormatting>
  <conditionalFormatting sqref="F27:F29">
    <cfRule type="expression" priority="35" stopIfTrue="1">
      <formula>ISBLANK(F27)=TRUE</formula>
    </cfRule>
  </conditionalFormatting>
  <conditionalFormatting sqref="I6:I15">
    <cfRule type="expression" dxfId="108" priority="33">
      <formula>I6=MIN($F6,$I6,$L6,$O6,$R6)</formula>
    </cfRule>
  </conditionalFormatting>
  <conditionalFormatting sqref="I6:I15">
    <cfRule type="expression" priority="32" stopIfTrue="1">
      <formula>ISBLANK(I6)=TRUE</formula>
    </cfRule>
  </conditionalFormatting>
  <conditionalFormatting sqref="I20:I23">
    <cfRule type="expression" priority="31" stopIfTrue="1">
      <formula>ISBLANK(I20)=TRUE</formula>
    </cfRule>
  </conditionalFormatting>
  <conditionalFormatting sqref="I27:I29">
    <cfRule type="expression" priority="30" stopIfTrue="1">
      <formula>ISBLANK(I27)=TRUE</formula>
    </cfRule>
  </conditionalFormatting>
  <conditionalFormatting sqref="L6:L14">
    <cfRule type="expression" dxfId="107" priority="29">
      <formula>L6=MIN($F6,$I6,$L6,$O6,$R6)</formula>
    </cfRule>
  </conditionalFormatting>
  <conditionalFormatting sqref="L6:L14">
    <cfRule type="expression" priority="28" stopIfTrue="1">
      <formula>ISBLANK(L6)=TRUE</formula>
    </cfRule>
  </conditionalFormatting>
  <conditionalFormatting sqref="L15">
    <cfRule type="expression" dxfId="106" priority="27">
      <formula>L15=MIN($F15,$I15,$L15,$O15,$R15)</formula>
    </cfRule>
  </conditionalFormatting>
  <conditionalFormatting sqref="L15">
    <cfRule type="expression" priority="26" stopIfTrue="1">
      <formula>ISBLANK(L15)=TRUE</formula>
    </cfRule>
  </conditionalFormatting>
  <conditionalFormatting sqref="L23">
    <cfRule type="expression" priority="25" stopIfTrue="1">
      <formula>ISBLANK(L23)=TRUE</formula>
    </cfRule>
  </conditionalFormatting>
  <conditionalFormatting sqref="L20">
    <cfRule type="expression" priority="24" stopIfTrue="1">
      <formula>ISBLANK(L20)=TRUE</formula>
    </cfRule>
  </conditionalFormatting>
  <conditionalFormatting sqref="L21:L22">
    <cfRule type="expression" priority="23" stopIfTrue="1">
      <formula>ISBLANK(L21)=TRUE</formula>
    </cfRule>
  </conditionalFormatting>
  <conditionalFormatting sqref="L27:L29">
    <cfRule type="expression" priority="22" stopIfTrue="1">
      <formula>ISBLANK(L27)=TRUE</formula>
    </cfRule>
  </conditionalFormatting>
  <conditionalFormatting sqref="O6:O15">
    <cfRule type="expression" dxfId="105" priority="21">
      <formula>O6=MIN($F6,$I6,$L6,$O6,$R6)</formula>
    </cfRule>
  </conditionalFormatting>
  <conditionalFormatting sqref="O6:O15">
    <cfRule type="expression" priority="20" stopIfTrue="1">
      <formula>ISBLANK(O6)=TRUE</formula>
    </cfRule>
  </conditionalFormatting>
  <conditionalFormatting sqref="O20:O23">
    <cfRule type="expression" priority="19" stopIfTrue="1">
      <formula>ISBLANK(O20)=TRUE</formula>
    </cfRule>
  </conditionalFormatting>
  <conditionalFormatting sqref="O27:O29">
    <cfRule type="expression" priority="18" stopIfTrue="1">
      <formula>ISBLANK(O27)=TRUE</formula>
    </cfRule>
  </conditionalFormatting>
  <conditionalFormatting sqref="R6:R15">
    <cfRule type="expression" dxfId="104" priority="17">
      <formula>R6=MIN($F6,$I6,$L6,$O6,$R6)</formula>
    </cfRule>
  </conditionalFormatting>
  <conditionalFormatting sqref="R6:R15">
    <cfRule type="expression" priority="16" stopIfTrue="1">
      <formula>ISBLANK(R6)=TRUE</formula>
    </cfRule>
  </conditionalFormatting>
  <conditionalFormatting sqref="R20:R23">
    <cfRule type="expression" priority="15" stopIfTrue="1">
      <formula>ISBLANK(R20)=TRUE</formula>
    </cfRule>
  </conditionalFormatting>
  <conditionalFormatting sqref="R27:R29">
    <cfRule type="expression" priority="14" stopIfTrue="1">
      <formula>ISBLANK(R27)=TRUE</formula>
    </cfRule>
  </conditionalFormatting>
  <hyperlinks>
    <hyperlink ref="O28" r:id="rId1" xr:uid="{DB657E1B-F876-4650-B3AE-E157041E59F3}"/>
    <hyperlink ref="L28" r:id="rId2" xr:uid="{A1B391C9-4B4A-44DE-AA27-AAD435CE74CB}"/>
    <hyperlink ref="F28" r:id="rId3" xr:uid="{5A4FD017-5BC5-4BD0-82BE-6E8AEB1E02CC}"/>
    <hyperlink ref="R28" r:id="rId4" xr:uid="{7D20B9AD-E84F-4DE0-A0AD-647D61CA931D}"/>
  </hyperlinks>
  <printOptions horizontalCentered="1"/>
  <pageMargins left="0.70866141732283472" right="0.70866141732283472" top="0.74803149606299213" bottom="0.74803149606299213" header="0.31496062992125984" footer="0.31496062992125984"/>
  <pageSetup paperSize="8" scale="66" orientation="landscape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6C0D8-67D7-44AD-A089-E6ADA2581687}">
  <sheetPr>
    <pageSetUpPr fitToPage="1"/>
  </sheetPr>
  <dimension ref="A1:U46"/>
  <sheetViews>
    <sheetView topLeftCell="A4" zoomScale="80" zoomScaleNormal="80" workbookViewId="0">
      <selection activeCell="G44" sqref="G44"/>
    </sheetView>
  </sheetViews>
  <sheetFormatPr defaultColWidth="9.140625" defaultRowHeight="15" x14ac:dyDescent="0.25"/>
  <cols>
    <col min="1" max="1" width="13.85546875" style="38" customWidth="1"/>
    <col min="2" max="2" width="20.7109375" style="40" customWidth="1"/>
    <col min="3" max="3" width="23.140625" style="38" bestFit="1" customWidth="1"/>
    <col min="4" max="4" width="8.7109375" style="38" customWidth="1"/>
    <col min="5" max="5" width="13.7109375" style="38" customWidth="1"/>
    <col min="6" max="7" width="13.42578125" style="39" customWidth="1"/>
    <col min="8" max="8" width="13.42578125" style="38" customWidth="1"/>
    <col min="9" max="13" width="12.7109375" style="38" customWidth="1"/>
    <col min="14" max="14" width="13.140625" style="38" customWidth="1"/>
    <col min="15" max="16" width="12.7109375" style="38" customWidth="1"/>
    <col min="17" max="17" width="14.140625" style="38" customWidth="1"/>
    <col min="18" max="19" width="12.7109375" style="38" customWidth="1"/>
    <col min="20" max="20" width="14.14062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236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43845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709</v>
      </c>
      <c r="H4" s="319"/>
      <c r="I4" s="113" t="s">
        <v>184</v>
      </c>
      <c r="J4" s="317" t="s">
        <v>235</v>
      </c>
      <c r="K4" s="318"/>
      <c r="L4" s="112" t="s">
        <v>184</v>
      </c>
      <c r="M4" s="317" t="s">
        <v>234</v>
      </c>
      <c r="N4" s="319"/>
      <c r="O4" s="113" t="s">
        <v>184</v>
      </c>
      <c r="P4" s="317" t="s">
        <v>28</v>
      </c>
      <c r="Q4" s="318"/>
      <c r="R4" s="112" t="s">
        <v>184</v>
      </c>
      <c r="S4" s="317" t="s">
        <v>30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233</v>
      </c>
      <c r="C6" s="62" t="s">
        <v>231</v>
      </c>
      <c r="D6" s="63">
        <v>30</v>
      </c>
      <c r="E6" s="62" t="s">
        <v>228</v>
      </c>
      <c r="F6" s="103">
        <v>8</v>
      </c>
      <c r="G6" s="102">
        <f t="shared" ref="G6:G17" si="0">$D6*F6</f>
        <v>240</v>
      </c>
      <c r="H6" s="62"/>
      <c r="I6" s="105">
        <v>10.8</v>
      </c>
      <c r="J6" s="102">
        <f t="shared" ref="J6:J17" si="1">$D6*I6</f>
        <v>324</v>
      </c>
      <c r="K6" s="104"/>
      <c r="L6" s="103">
        <v>7</v>
      </c>
      <c r="M6" s="102">
        <f t="shared" ref="M6:M17" si="2">$D6*L6</f>
        <v>210</v>
      </c>
      <c r="N6" s="62"/>
      <c r="O6" s="105">
        <v>8.5</v>
      </c>
      <c r="P6" s="102">
        <f t="shared" ref="P6:P17" si="3">$D6*O6</f>
        <v>255</v>
      </c>
      <c r="Q6" s="104"/>
      <c r="R6" s="103">
        <v>10</v>
      </c>
      <c r="S6" s="102">
        <f t="shared" ref="S6:S17" si="4">$D6*R6</f>
        <v>300</v>
      </c>
      <c r="T6" s="62"/>
      <c r="U6" s="61"/>
    </row>
    <row r="7" spans="1:21" s="50" customFormat="1" x14ac:dyDescent="0.25">
      <c r="A7" s="60">
        <v>2</v>
      </c>
      <c r="B7" s="59"/>
      <c r="C7" s="57" t="s">
        <v>230</v>
      </c>
      <c r="D7" s="58">
        <v>30</v>
      </c>
      <c r="E7" s="62" t="s">
        <v>228</v>
      </c>
      <c r="F7" s="130">
        <v>12</v>
      </c>
      <c r="G7" s="93">
        <f t="shared" si="0"/>
        <v>360</v>
      </c>
      <c r="H7" s="62"/>
      <c r="I7" s="99">
        <v>13.5</v>
      </c>
      <c r="J7" s="93">
        <f t="shared" si="1"/>
        <v>405</v>
      </c>
      <c r="K7" s="95"/>
      <c r="L7" s="97">
        <v>8.5</v>
      </c>
      <c r="M7" s="93">
        <f t="shared" si="2"/>
        <v>255</v>
      </c>
      <c r="N7" s="57"/>
      <c r="O7" s="97">
        <v>13</v>
      </c>
      <c r="P7" s="93">
        <f t="shared" si="3"/>
        <v>390</v>
      </c>
      <c r="Q7" s="95"/>
      <c r="R7" s="97">
        <v>13</v>
      </c>
      <c r="S7" s="93">
        <f t="shared" si="4"/>
        <v>390</v>
      </c>
      <c r="T7" s="57"/>
      <c r="U7" s="56"/>
    </row>
    <row r="8" spans="1:21" s="50" customFormat="1" x14ac:dyDescent="0.25">
      <c r="A8" s="60">
        <v>3</v>
      </c>
      <c r="B8" s="59"/>
      <c r="C8" s="57" t="s">
        <v>229</v>
      </c>
      <c r="D8" s="58">
        <v>30</v>
      </c>
      <c r="E8" s="62" t="s">
        <v>228</v>
      </c>
      <c r="F8" s="127">
        <v>17</v>
      </c>
      <c r="G8" s="93">
        <f t="shared" si="0"/>
        <v>510</v>
      </c>
      <c r="H8" s="62"/>
      <c r="I8" s="99">
        <v>17.100000000000001</v>
      </c>
      <c r="J8" s="93">
        <f t="shared" si="1"/>
        <v>513</v>
      </c>
      <c r="K8" s="95"/>
      <c r="L8" s="97">
        <v>15.3</v>
      </c>
      <c r="M8" s="93">
        <f t="shared" si="2"/>
        <v>459</v>
      </c>
      <c r="N8" s="57"/>
      <c r="O8" s="99">
        <v>16.5</v>
      </c>
      <c r="P8" s="93">
        <f t="shared" si="3"/>
        <v>495</v>
      </c>
      <c r="Q8" s="95"/>
      <c r="R8" s="97">
        <v>16</v>
      </c>
      <c r="S8" s="93">
        <f t="shared" si="4"/>
        <v>480</v>
      </c>
      <c r="T8" s="57"/>
      <c r="U8" s="56"/>
    </row>
    <row r="9" spans="1:21" s="50" customFormat="1" x14ac:dyDescent="0.25">
      <c r="A9" s="60">
        <v>4</v>
      </c>
      <c r="B9" s="59" t="s">
        <v>232</v>
      </c>
      <c r="C9" s="57" t="s">
        <v>231</v>
      </c>
      <c r="D9" s="58">
        <v>30</v>
      </c>
      <c r="E9" s="62" t="s">
        <v>228</v>
      </c>
      <c r="F9" s="130">
        <v>6</v>
      </c>
      <c r="G9" s="93">
        <f t="shared" si="0"/>
        <v>180</v>
      </c>
      <c r="H9" s="62"/>
      <c r="I9" s="99">
        <v>4.5</v>
      </c>
      <c r="J9" s="93">
        <f t="shared" si="1"/>
        <v>135</v>
      </c>
      <c r="K9" s="95"/>
      <c r="L9" s="97">
        <v>4</v>
      </c>
      <c r="M9" s="93">
        <f t="shared" si="2"/>
        <v>120</v>
      </c>
      <c r="N9" s="57"/>
      <c r="O9" s="99">
        <v>6</v>
      </c>
      <c r="P9" s="93">
        <f t="shared" si="3"/>
        <v>180</v>
      </c>
      <c r="Q9" s="95"/>
      <c r="R9" s="97">
        <v>8</v>
      </c>
      <c r="S9" s="93">
        <f t="shared" si="4"/>
        <v>240</v>
      </c>
      <c r="T9" s="57"/>
      <c r="U9" s="56"/>
    </row>
    <row r="10" spans="1:21" s="50" customFormat="1" x14ac:dyDescent="0.25">
      <c r="A10" s="60">
        <v>5</v>
      </c>
      <c r="B10" s="59"/>
      <c r="C10" s="57" t="s">
        <v>230</v>
      </c>
      <c r="D10" s="58">
        <v>30</v>
      </c>
      <c r="E10" s="62" t="s">
        <v>228</v>
      </c>
      <c r="F10" s="130">
        <v>9.5</v>
      </c>
      <c r="G10" s="93">
        <f t="shared" si="0"/>
        <v>285</v>
      </c>
      <c r="H10" s="62"/>
      <c r="I10" s="99">
        <v>8.1</v>
      </c>
      <c r="J10" s="93">
        <f t="shared" si="1"/>
        <v>243</v>
      </c>
      <c r="K10" s="95"/>
      <c r="L10" s="97">
        <v>6</v>
      </c>
      <c r="M10" s="93">
        <f t="shared" si="2"/>
        <v>180</v>
      </c>
      <c r="N10" s="57"/>
      <c r="O10" s="97">
        <v>7</v>
      </c>
      <c r="P10" s="93">
        <f t="shared" si="3"/>
        <v>210</v>
      </c>
      <c r="Q10" s="95"/>
      <c r="R10" s="97">
        <v>10</v>
      </c>
      <c r="S10" s="93">
        <f t="shared" si="4"/>
        <v>300</v>
      </c>
      <c r="T10" s="57"/>
      <c r="U10" s="56"/>
    </row>
    <row r="11" spans="1:21" s="50" customFormat="1" x14ac:dyDescent="0.25">
      <c r="A11" s="60">
        <v>6</v>
      </c>
      <c r="B11" s="59"/>
      <c r="C11" s="57" t="s">
        <v>229</v>
      </c>
      <c r="D11" s="58">
        <v>30</v>
      </c>
      <c r="E11" s="62" t="s">
        <v>228</v>
      </c>
      <c r="F11" s="130">
        <v>12</v>
      </c>
      <c r="G11" s="93">
        <f t="shared" si="0"/>
        <v>360</v>
      </c>
      <c r="H11" s="57"/>
      <c r="I11" s="99">
        <v>9.9</v>
      </c>
      <c r="J11" s="93">
        <f t="shared" si="1"/>
        <v>297</v>
      </c>
      <c r="K11" s="95"/>
      <c r="L11" s="97">
        <v>9</v>
      </c>
      <c r="M11" s="93">
        <f t="shared" si="2"/>
        <v>270</v>
      </c>
      <c r="N11" s="57"/>
      <c r="O11" s="99">
        <v>11</v>
      </c>
      <c r="P11" s="93">
        <f t="shared" si="3"/>
        <v>330</v>
      </c>
      <c r="Q11" s="95"/>
      <c r="R11" s="97">
        <v>13.5</v>
      </c>
      <c r="S11" s="93">
        <f t="shared" si="4"/>
        <v>405</v>
      </c>
      <c r="T11" s="57"/>
      <c r="U11" s="56"/>
    </row>
    <row r="12" spans="1:21" s="50" customFormat="1" x14ac:dyDescent="0.25">
      <c r="A12" s="60">
        <v>7</v>
      </c>
      <c r="B12" s="59" t="s">
        <v>227</v>
      </c>
      <c r="C12" s="57" t="s">
        <v>226</v>
      </c>
      <c r="D12" s="58">
        <v>6</v>
      </c>
      <c r="E12" s="57" t="s">
        <v>223</v>
      </c>
      <c r="F12" s="130">
        <v>21</v>
      </c>
      <c r="G12" s="93">
        <f t="shared" si="0"/>
        <v>126</v>
      </c>
      <c r="H12" s="57"/>
      <c r="I12" s="99">
        <f>2.1*10</f>
        <v>21</v>
      </c>
      <c r="J12" s="93">
        <f t="shared" si="1"/>
        <v>126</v>
      </c>
      <c r="K12" s="57" t="s">
        <v>222</v>
      </c>
      <c r="L12" s="97">
        <f>2.25*10</f>
        <v>22.5</v>
      </c>
      <c r="M12" s="93">
        <f t="shared" si="2"/>
        <v>135</v>
      </c>
      <c r="N12" s="57" t="s">
        <v>222</v>
      </c>
      <c r="O12" s="99">
        <v>20</v>
      </c>
      <c r="P12" s="93">
        <f t="shared" si="3"/>
        <v>120</v>
      </c>
      <c r="Q12" s="95"/>
      <c r="R12" s="97">
        <v>22</v>
      </c>
      <c r="S12" s="93">
        <f t="shared" si="4"/>
        <v>132</v>
      </c>
      <c r="T12" s="57" t="s">
        <v>222</v>
      </c>
      <c r="U12" s="56"/>
    </row>
    <row r="13" spans="1:21" s="50" customFormat="1" x14ac:dyDescent="0.25">
      <c r="A13" s="60">
        <v>8</v>
      </c>
      <c r="B13" s="59"/>
      <c r="C13" s="57" t="s">
        <v>225</v>
      </c>
      <c r="D13" s="58">
        <v>6</v>
      </c>
      <c r="E13" s="57" t="s">
        <v>223</v>
      </c>
      <c r="F13" s="130">
        <v>24.5</v>
      </c>
      <c r="G13" s="93">
        <f t="shared" si="0"/>
        <v>147</v>
      </c>
      <c r="H13" s="57" t="s">
        <v>713</v>
      </c>
      <c r="I13" s="99">
        <f>2.55*10</f>
        <v>25.5</v>
      </c>
      <c r="J13" s="93">
        <f t="shared" si="1"/>
        <v>153</v>
      </c>
      <c r="K13" s="57" t="s">
        <v>222</v>
      </c>
      <c r="L13" s="97">
        <f>2.5*10</f>
        <v>25</v>
      </c>
      <c r="M13" s="93">
        <f t="shared" si="2"/>
        <v>150</v>
      </c>
      <c r="N13" s="57" t="s">
        <v>222</v>
      </c>
      <c r="O13" s="99">
        <v>32</v>
      </c>
      <c r="P13" s="93">
        <f t="shared" si="3"/>
        <v>192</v>
      </c>
      <c r="Q13" s="95"/>
      <c r="R13" s="97">
        <v>26</v>
      </c>
      <c r="S13" s="93">
        <f t="shared" si="4"/>
        <v>156</v>
      </c>
      <c r="T13" s="57" t="s">
        <v>222</v>
      </c>
      <c r="U13" s="56"/>
    </row>
    <row r="14" spans="1:21" s="50" customFormat="1" x14ac:dyDescent="0.25">
      <c r="A14" s="60">
        <v>9</v>
      </c>
      <c r="B14" s="59"/>
      <c r="C14" s="57" t="s">
        <v>224</v>
      </c>
      <c r="D14" s="58">
        <v>6</v>
      </c>
      <c r="E14" s="57" t="s">
        <v>223</v>
      </c>
      <c r="F14" s="130">
        <v>50</v>
      </c>
      <c r="G14" s="93">
        <f t="shared" si="0"/>
        <v>300</v>
      </c>
      <c r="H14" s="57"/>
      <c r="I14" s="99">
        <v>81</v>
      </c>
      <c r="J14" s="93">
        <f t="shared" si="1"/>
        <v>486</v>
      </c>
      <c r="K14" s="57" t="s">
        <v>222</v>
      </c>
      <c r="L14" s="97">
        <v>87.5</v>
      </c>
      <c r="M14" s="93">
        <f t="shared" si="2"/>
        <v>525</v>
      </c>
      <c r="N14" s="57" t="s">
        <v>222</v>
      </c>
      <c r="O14" s="99">
        <v>72</v>
      </c>
      <c r="P14" s="93">
        <f t="shared" si="3"/>
        <v>432</v>
      </c>
      <c r="Q14" s="95"/>
      <c r="R14" s="97">
        <v>60</v>
      </c>
      <c r="S14" s="93">
        <f t="shared" si="4"/>
        <v>360</v>
      </c>
      <c r="T14" s="57" t="s">
        <v>221</v>
      </c>
      <c r="U14" s="56"/>
    </row>
    <row r="15" spans="1:21" s="50" customFormat="1" x14ac:dyDescent="0.25">
      <c r="A15" s="60">
        <v>10</v>
      </c>
      <c r="B15" s="59" t="s">
        <v>220</v>
      </c>
      <c r="C15" s="57"/>
      <c r="D15" s="58">
        <v>5</v>
      </c>
      <c r="E15" s="57" t="s">
        <v>216</v>
      </c>
      <c r="F15" s="127">
        <v>80</v>
      </c>
      <c r="G15" s="93">
        <f t="shared" si="0"/>
        <v>400</v>
      </c>
      <c r="H15" s="57"/>
      <c r="I15" s="99">
        <v>45</v>
      </c>
      <c r="J15" s="93">
        <f t="shared" si="1"/>
        <v>225</v>
      </c>
      <c r="K15" s="95"/>
      <c r="L15" s="97">
        <v>40</v>
      </c>
      <c r="M15" s="93">
        <f t="shared" si="2"/>
        <v>200</v>
      </c>
      <c r="N15" s="57"/>
      <c r="O15" s="99">
        <v>50</v>
      </c>
      <c r="P15" s="93">
        <f t="shared" si="3"/>
        <v>250</v>
      </c>
      <c r="Q15" s="95"/>
      <c r="R15" s="97">
        <v>50</v>
      </c>
      <c r="S15" s="93">
        <f t="shared" si="4"/>
        <v>250</v>
      </c>
      <c r="T15" s="57"/>
      <c r="U15" s="56"/>
    </row>
    <row r="16" spans="1:21" s="50" customFormat="1" x14ac:dyDescent="0.25">
      <c r="A16" s="79">
        <v>11</v>
      </c>
      <c r="B16" s="78" t="s">
        <v>219</v>
      </c>
      <c r="C16" s="76"/>
      <c r="D16" s="77">
        <v>5</v>
      </c>
      <c r="E16" s="76" t="s">
        <v>218</v>
      </c>
      <c r="F16" s="210">
        <v>90</v>
      </c>
      <c r="G16" s="122">
        <f t="shared" si="0"/>
        <v>450</v>
      </c>
      <c r="H16" s="76"/>
      <c r="I16" s="125">
        <v>80</v>
      </c>
      <c r="J16" s="122">
        <f t="shared" si="1"/>
        <v>400</v>
      </c>
      <c r="K16" s="124"/>
      <c r="L16" s="123">
        <v>110</v>
      </c>
      <c r="M16" s="122">
        <f t="shared" si="2"/>
        <v>550</v>
      </c>
      <c r="N16" s="76"/>
      <c r="O16" s="126">
        <v>80</v>
      </c>
      <c r="P16" s="122">
        <f t="shared" si="3"/>
        <v>400</v>
      </c>
      <c r="Q16" s="124"/>
      <c r="R16" s="123">
        <v>55</v>
      </c>
      <c r="S16" s="122">
        <f t="shared" si="4"/>
        <v>275</v>
      </c>
      <c r="T16" s="76"/>
      <c r="U16" s="75"/>
    </row>
    <row r="17" spans="1:21" s="50" customFormat="1" x14ac:dyDescent="0.25">
      <c r="A17" s="79">
        <v>12</v>
      </c>
      <c r="B17" s="78" t="s">
        <v>217</v>
      </c>
      <c r="C17" s="76"/>
      <c r="D17" s="77">
        <v>5</v>
      </c>
      <c r="E17" s="76" t="s">
        <v>216</v>
      </c>
      <c r="F17" s="123">
        <v>220</v>
      </c>
      <c r="G17" s="122">
        <f t="shared" si="0"/>
        <v>1100</v>
      </c>
      <c r="H17" s="76"/>
      <c r="I17" s="125">
        <v>140</v>
      </c>
      <c r="J17" s="122">
        <f t="shared" si="1"/>
        <v>700</v>
      </c>
      <c r="K17" s="124"/>
      <c r="L17" s="123">
        <v>180</v>
      </c>
      <c r="M17" s="122">
        <f t="shared" si="2"/>
        <v>900</v>
      </c>
      <c r="N17" s="76"/>
      <c r="O17" s="125">
        <v>200</v>
      </c>
      <c r="P17" s="122">
        <f t="shared" si="3"/>
        <v>1000</v>
      </c>
      <c r="Q17" s="124"/>
      <c r="R17" s="123">
        <v>150</v>
      </c>
      <c r="S17" s="122">
        <f t="shared" si="4"/>
        <v>750</v>
      </c>
      <c r="T17" s="76"/>
      <c r="U17" s="75"/>
    </row>
    <row r="18" spans="1:21" s="50" customFormat="1" ht="15.75" thickBot="1" x14ac:dyDescent="0.3">
      <c r="A18" s="79"/>
      <c r="B18" s="78"/>
      <c r="C18" s="76"/>
      <c r="D18" s="77"/>
      <c r="E18" s="76"/>
      <c r="F18" s="123"/>
      <c r="G18" s="122"/>
      <c r="H18" s="76"/>
      <c r="I18" s="125"/>
      <c r="J18" s="122"/>
      <c r="K18" s="124"/>
      <c r="L18" s="123"/>
      <c r="M18" s="122"/>
      <c r="N18" s="76"/>
      <c r="O18" s="125"/>
      <c r="P18" s="122"/>
      <c r="Q18" s="124"/>
      <c r="R18" s="123"/>
      <c r="S18" s="122"/>
      <c r="T18" s="76"/>
      <c r="U18" s="75"/>
    </row>
    <row r="19" spans="1:21" s="40" customFormat="1" ht="15.75" thickBot="1" x14ac:dyDescent="0.3">
      <c r="A19" s="89"/>
      <c r="B19" s="88" t="s">
        <v>162</v>
      </c>
      <c r="C19" s="83"/>
      <c r="D19" s="88"/>
      <c r="E19" s="83"/>
      <c r="F19" s="85"/>
      <c r="G19" s="84">
        <f>SUM(G6:G18)</f>
        <v>4458</v>
      </c>
      <c r="H19" s="83"/>
      <c r="I19" s="87"/>
      <c r="J19" s="84">
        <f>SUM(J6:J18)</f>
        <v>4007</v>
      </c>
      <c r="K19" s="86"/>
      <c r="L19" s="85"/>
      <c r="M19" s="84">
        <f>SUM(M6:M18)</f>
        <v>3954</v>
      </c>
      <c r="N19" s="83"/>
      <c r="O19" s="87"/>
      <c r="P19" s="84">
        <f>SUM(P6:P18)</f>
        <v>4254</v>
      </c>
      <c r="Q19" s="86"/>
      <c r="R19" s="85"/>
      <c r="S19" s="84">
        <f>SUM(S6:S18)</f>
        <v>4038</v>
      </c>
      <c r="T19" s="83"/>
      <c r="U19" s="82"/>
    </row>
    <row r="20" spans="1:21" s="66" customFormat="1" ht="15.75" thickBot="1" x14ac:dyDescent="0.3">
      <c r="A20" s="81"/>
      <c r="B20" s="70" t="s">
        <v>161</v>
      </c>
      <c r="C20" s="68"/>
      <c r="D20" s="70"/>
      <c r="E20" s="68"/>
      <c r="F20" s="73"/>
      <c r="G20" s="69">
        <f>RANK(G19,$G19:$S19,1)</f>
        <v>5</v>
      </c>
      <c r="H20" s="68"/>
      <c r="I20" s="80"/>
      <c r="J20" s="69">
        <f>RANK(J19,$G19:$S19,1)</f>
        <v>2</v>
      </c>
      <c r="K20" s="71"/>
      <c r="L20" s="73"/>
      <c r="M20" s="69">
        <f>RANK(M19,$G19:$S19,1)</f>
        <v>1</v>
      </c>
      <c r="N20" s="68"/>
      <c r="O20" s="80"/>
      <c r="P20" s="69">
        <f>RANK(P19,$G19:$S19,1)</f>
        <v>4</v>
      </c>
      <c r="Q20" s="71"/>
      <c r="R20" s="73"/>
      <c r="S20" s="69">
        <f>RANK(S19,$G19:$S19,1)</f>
        <v>3</v>
      </c>
      <c r="T20" s="68"/>
      <c r="U20" s="67"/>
    </row>
    <row r="21" spans="1:21" s="50" customFormat="1" x14ac:dyDescent="0.25">
      <c r="A21" s="65"/>
      <c r="B21" s="64"/>
      <c r="C21" s="62"/>
      <c r="D21" s="63"/>
      <c r="E21" s="62"/>
      <c r="F21" s="294"/>
      <c r="G21" s="295"/>
      <c r="H21" s="296"/>
      <c r="I21" s="294"/>
      <c r="J21" s="295"/>
      <c r="K21" s="296"/>
      <c r="L21" s="294"/>
      <c r="M21" s="295"/>
      <c r="N21" s="296"/>
      <c r="O21" s="294"/>
      <c r="P21" s="295"/>
      <c r="Q21" s="296"/>
      <c r="R21" s="294"/>
      <c r="S21" s="295"/>
      <c r="T21" s="296"/>
      <c r="U21" s="61"/>
    </row>
    <row r="22" spans="1:21" s="50" customFormat="1" x14ac:dyDescent="0.25">
      <c r="A22" s="60"/>
      <c r="B22" s="59" t="s">
        <v>160</v>
      </c>
      <c r="C22" s="57" t="s">
        <v>159</v>
      </c>
      <c r="D22" s="58"/>
      <c r="E22" s="57"/>
      <c r="F22" s="297">
        <v>43100</v>
      </c>
      <c r="G22" s="290"/>
      <c r="H22" s="291"/>
      <c r="I22" s="297">
        <v>43465</v>
      </c>
      <c r="J22" s="290"/>
      <c r="K22" s="291"/>
      <c r="L22" s="297">
        <v>43465</v>
      </c>
      <c r="M22" s="290"/>
      <c r="N22" s="291"/>
      <c r="O22" s="311">
        <v>44136</v>
      </c>
      <c r="P22" s="312"/>
      <c r="Q22" s="313"/>
      <c r="R22" s="311">
        <v>43465</v>
      </c>
      <c r="S22" s="312"/>
      <c r="T22" s="313"/>
      <c r="U22" s="56"/>
    </row>
    <row r="23" spans="1:21" s="50" customFormat="1" x14ac:dyDescent="0.25">
      <c r="A23" s="60"/>
      <c r="B23" s="59"/>
      <c r="C23" s="57" t="s">
        <v>157</v>
      </c>
      <c r="D23" s="58"/>
      <c r="E23" s="57"/>
      <c r="F23" s="310">
        <v>220</v>
      </c>
      <c r="G23" s="290"/>
      <c r="H23" s="291"/>
      <c r="I23" s="310">
        <v>140</v>
      </c>
      <c r="J23" s="290"/>
      <c r="K23" s="291"/>
      <c r="L23" s="310">
        <v>180</v>
      </c>
      <c r="M23" s="290"/>
      <c r="N23" s="291"/>
      <c r="O23" s="314">
        <v>200</v>
      </c>
      <c r="P23" s="315"/>
      <c r="Q23" s="316"/>
      <c r="R23" s="310">
        <v>150</v>
      </c>
      <c r="S23" s="290"/>
      <c r="T23" s="291"/>
      <c r="U23" s="56"/>
    </row>
    <row r="24" spans="1:21" s="50" customFormat="1" x14ac:dyDescent="0.25">
      <c r="A24" s="60"/>
      <c r="B24" s="59"/>
      <c r="C24" s="57" t="s">
        <v>154</v>
      </c>
      <c r="D24" s="58"/>
      <c r="E24" s="57"/>
      <c r="F24" s="292" t="s">
        <v>153</v>
      </c>
      <c r="G24" s="290"/>
      <c r="H24" s="291"/>
      <c r="I24" s="292" t="s">
        <v>215</v>
      </c>
      <c r="J24" s="290"/>
      <c r="K24" s="291"/>
      <c r="L24" s="292" t="s">
        <v>215</v>
      </c>
      <c r="M24" s="290"/>
      <c r="N24" s="291"/>
      <c r="O24" s="292" t="s">
        <v>151</v>
      </c>
      <c r="P24" s="290"/>
      <c r="Q24" s="291"/>
      <c r="R24" s="292" t="s">
        <v>215</v>
      </c>
      <c r="S24" s="290"/>
      <c r="T24" s="291"/>
      <c r="U24" s="56"/>
    </row>
    <row r="25" spans="1:21" s="50" customFormat="1" x14ac:dyDescent="0.25">
      <c r="A25" s="60"/>
      <c r="B25" s="59"/>
      <c r="C25" s="57"/>
      <c r="D25" s="58"/>
      <c r="E25" s="57"/>
      <c r="F25" s="292"/>
      <c r="G25" s="290"/>
      <c r="H25" s="291"/>
      <c r="I25" s="292"/>
      <c r="J25" s="290"/>
      <c r="K25" s="291"/>
      <c r="L25" s="292"/>
      <c r="M25" s="290"/>
      <c r="N25" s="291"/>
      <c r="O25" s="292"/>
      <c r="P25" s="290"/>
      <c r="Q25" s="291"/>
      <c r="R25" s="292"/>
      <c r="S25" s="290"/>
      <c r="T25" s="291"/>
      <c r="U25" s="56"/>
    </row>
    <row r="26" spans="1:21" s="50" customFormat="1" ht="15.75" thickBot="1" x14ac:dyDescent="0.3">
      <c r="A26" s="79"/>
      <c r="B26" s="78"/>
      <c r="C26" s="76"/>
      <c r="D26" s="77"/>
      <c r="E26" s="76"/>
      <c r="F26" s="284"/>
      <c r="G26" s="285"/>
      <c r="H26" s="286"/>
      <c r="I26" s="284"/>
      <c r="J26" s="285"/>
      <c r="K26" s="286"/>
      <c r="L26" s="284"/>
      <c r="M26" s="285"/>
      <c r="N26" s="286"/>
      <c r="O26" s="284"/>
      <c r="P26" s="285"/>
      <c r="Q26" s="286"/>
      <c r="R26" s="284"/>
      <c r="S26" s="285"/>
      <c r="T26" s="286"/>
      <c r="U26" s="75"/>
    </row>
    <row r="27" spans="1:21" s="66" customFormat="1" ht="15.75" thickBot="1" x14ac:dyDescent="0.3">
      <c r="A27" s="74"/>
      <c r="B27" s="70" t="s">
        <v>148</v>
      </c>
      <c r="C27" s="68"/>
      <c r="D27" s="70"/>
      <c r="E27" s="68"/>
      <c r="F27" s="73"/>
      <c r="G27" s="69">
        <f>G20</f>
        <v>5</v>
      </c>
      <c r="H27" s="68"/>
      <c r="I27" s="72"/>
      <c r="J27" s="69">
        <f>J20</f>
        <v>2</v>
      </c>
      <c r="K27" s="71"/>
      <c r="L27" s="70"/>
      <c r="M27" s="69">
        <f>M20</f>
        <v>1</v>
      </c>
      <c r="N27" s="68"/>
      <c r="O27" s="72"/>
      <c r="P27" s="69">
        <f>P20</f>
        <v>4</v>
      </c>
      <c r="Q27" s="71"/>
      <c r="R27" s="70"/>
      <c r="S27" s="69">
        <f>S20</f>
        <v>3</v>
      </c>
      <c r="T27" s="68"/>
      <c r="U27" s="67"/>
    </row>
    <row r="28" spans="1:21" s="50" customFormat="1" x14ac:dyDescent="0.25">
      <c r="A28" s="65"/>
      <c r="B28" s="64"/>
      <c r="C28" s="62"/>
      <c r="D28" s="63"/>
      <c r="E28" s="62"/>
      <c r="F28" s="294"/>
      <c r="G28" s="295"/>
      <c r="H28" s="296"/>
      <c r="I28" s="294"/>
      <c r="J28" s="295"/>
      <c r="K28" s="296"/>
      <c r="L28" s="294"/>
      <c r="M28" s="295"/>
      <c r="N28" s="296"/>
      <c r="O28" s="294"/>
      <c r="P28" s="295"/>
      <c r="Q28" s="296"/>
      <c r="R28" s="294"/>
      <c r="S28" s="295"/>
      <c r="T28" s="296"/>
      <c r="U28" s="61"/>
    </row>
    <row r="29" spans="1:21" s="50" customFormat="1" x14ac:dyDescent="0.25">
      <c r="A29" s="60"/>
      <c r="B29" s="59" t="s">
        <v>147</v>
      </c>
      <c r="C29" s="57" t="s">
        <v>146</v>
      </c>
      <c r="D29" s="58"/>
      <c r="E29" s="57"/>
      <c r="F29" s="292" t="s">
        <v>710</v>
      </c>
      <c r="G29" s="290"/>
      <c r="H29" s="291"/>
      <c r="I29" s="292" t="s">
        <v>213</v>
      </c>
      <c r="J29" s="290"/>
      <c r="K29" s="291"/>
      <c r="L29" s="292" t="s">
        <v>212</v>
      </c>
      <c r="M29" s="290"/>
      <c r="N29" s="291"/>
      <c r="O29" s="292" t="s">
        <v>29</v>
      </c>
      <c r="P29" s="290"/>
      <c r="Q29" s="291"/>
      <c r="R29" s="292" t="s">
        <v>31</v>
      </c>
      <c r="S29" s="290"/>
      <c r="T29" s="291"/>
      <c r="U29" s="56"/>
    </row>
    <row r="30" spans="1:21" s="50" customFormat="1" x14ac:dyDescent="0.25">
      <c r="A30" s="60"/>
      <c r="B30" s="59"/>
      <c r="C30" s="57" t="s">
        <v>144</v>
      </c>
      <c r="D30" s="58"/>
      <c r="E30" s="57"/>
      <c r="F30" s="293" t="s">
        <v>711</v>
      </c>
      <c r="G30" s="290"/>
      <c r="H30" s="291"/>
      <c r="I30" s="292" t="s">
        <v>210</v>
      </c>
      <c r="J30" s="290"/>
      <c r="K30" s="291"/>
      <c r="L30" s="292" t="s">
        <v>209</v>
      </c>
      <c r="M30" s="290"/>
      <c r="N30" s="291"/>
      <c r="O30" s="293" t="s">
        <v>208</v>
      </c>
      <c r="P30" s="290"/>
      <c r="Q30" s="291"/>
      <c r="R30" s="292" t="s">
        <v>207</v>
      </c>
      <c r="S30" s="290"/>
      <c r="T30" s="291"/>
      <c r="U30" s="56"/>
    </row>
    <row r="31" spans="1:21" s="50" customFormat="1" x14ac:dyDescent="0.25">
      <c r="A31" s="60"/>
      <c r="B31" s="59"/>
      <c r="C31" s="57" t="s">
        <v>142</v>
      </c>
      <c r="D31" s="58"/>
      <c r="E31" s="57"/>
      <c r="F31" s="292" t="s">
        <v>712</v>
      </c>
      <c r="G31" s="290"/>
      <c r="H31" s="291"/>
      <c r="I31" s="292" t="s">
        <v>205</v>
      </c>
      <c r="J31" s="290"/>
      <c r="K31" s="291"/>
      <c r="L31" s="292" t="s">
        <v>204</v>
      </c>
      <c r="M31" s="290"/>
      <c r="N31" s="291"/>
      <c r="O31" s="292" t="s">
        <v>33</v>
      </c>
      <c r="P31" s="290"/>
      <c r="Q31" s="291"/>
      <c r="R31" s="292" t="s">
        <v>32</v>
      </c>
      <c r="S31" s="290"/>
      <c r="T31" s="291"/>
      <c r="U31" s="56"/>
    </row>
    <row r="32" spans="1:21" s="50" customFormat="1" ht="15.75" thickBot="1" x14ac:dyDescent="0.3">
      <c r="A32" s="55"/>
      <c r="B32" s="54"/>
      <c r="C32" s="52"/>
      <c r="D32" s="53"/>
      <c r="E32" s="52"/>
      <c r="F32" s="284"/>
      <c r="G32" s="285"/>
      <c r="H32" s="286"/>
      <c r="I32" s="284"/>
      <c r="J32" s="285"/>
      <c r="K32" s="286"/>
      <c r="L32" s="284"/>
      <c r="M32" s="285"/>
      <c r="N32" s="286"/>
      <c r="O32" s="284"/>
      <c r="P32" s="285"/>
      <c r="Q32" s="286"/>
      <c r="R32" s="284"/>
      <c r="S32" s="285"/>
      <c r="T32" s="286"/>
      <c r="U32" s="51"/>
    </row>
    <row r="34" spans="1:7" x14ac:dyDescent="0.25">
      <c r="A34" s="38" t="s">
        <v>140</v>
      </c>
      <c r="B34" s="44" t="s">
        <v>139</v>
      </c>
    </row>
    <row r="39" spans="1:7" x14ac:dyDescent="0.25">
      <c r="A39" s="49" t="s">
        <v>138</v>
      </c>
      <c r="B39"/>
      <c r="C39"/>
      <c r="D39" s="121"/>
      <c r="E39" s="121"/>
      <c r="F39" s="38"/>
    </row>
    <row r="40" spans="1:7" x14ac:dyDescent="0.25">
      <c r="A40" s="48" t="s">
        <v>137</v>
      </c>
      <c r="B40" s="47" t="s">
        <v>136</v>
      </c>
      <c r="C40" s="120" t="s">
        <v>135</v>
      </c>
      <c r="D40" s="120"/>
      <c r="E40" s="120"/>
      <c r="F40" s="120"/>
    </row>
    <row r="41" spans="1:7" x14ac:dyDescent="0.25">
      <c r="A41" s="44" t="s">
        <v>203</v>
      </c>
      <c r="B41" s="45">
        <v>43374</v>
      </c>
      <c r="C41" s="119" t="s">
        <v>202</v>
      </c>
      <c r="D41" s="119"/>
      <c r="E41" s="119"/>
      <c r="F41" s="119"/>
    </row>
    <row r="42" spans="1:7" x14ac:dyDescent="0.25">
      <c r="A42" s="44" t="s">
        <v>201</v>
      </c>
      <c r="B42" s="43">
        <v>43472</v>
      </c>
      <c r="C42" s="119" t="s">
        <v>200</v>
      </c>
      <c r="D42" s="119"/>
      <c r="E42" s="119"/>
      <c r="F42" s="119"/>
    </row>
    <row r="43" spans="1:7" x14ac:dyDescent="0.25">
      <c r="A43" t="s">
        <v>199</v>
      </c>
      <c r="B43" s="43">
        <v>43766</v>
      </c>
      <c r="C43" s="119" t="s">
        <v>198</v>
      </c>
      <c r="D43" s="119"/>
      <c r="E43" s="119"/>
      <c r="F43" s="119"/>
    </row>
    <row r="44" spans="1:7" x14ac:dyDescent="0.25">
      <c r="A44" t="s">
        <v>707</v>
      </c>
      <c r="B44" s="43">
        <v>43867</v>
      </c>
      <c r="C44" s="119" t="s">
        <v>708</v>
      </c>
      <c r="D44" s="119"/>
      <c r="E44" s="119"/>
      <c r="F44" s="119"/>
      <c r="G44" s="39" t="s">
        <v>772</v>
      </c>
    </row>
    <row r="45" spans="1:7" s="251" customFormat="1" x14ac:dyDescent="0.25">
      <c r="A45" t="s">
        <v>771</v>
      </c>
      <c r="B45" s="43"/>
      <c r="C45" s="119" t="s">
        <v>770</v>
      </c>
      <c r="D45" s="119"/>
      <c r="E45" s="119"/>
      <c r="F45" s="119"/>
      <c r="G45" s="39"/>
    </row>
    <row r="46" spans="1:7" x14ac:dyDescent="0.25">
      <c r="A46"/>
      <c r="B46" s="42"/>
      <c r="C46" s="119"/>
      <c r="D46" s="119"/>
      <c r="E46" s="119"/>
      <c r="F46" s="119"/>
    </row>
  </sheetData>
  <mergeCells count="68">
    <mergeCell ref="M4:N4"/>
    <mergeCell ref="P4:Q4"/>
    <mergeCell ref="S4:T4"/>
    <mergeCell ref="U4:U5"/>
    <mergeCell ref="D1:F1"/>
    <mergeCell ref="D2:F2"/>
    <mergeCell ref="A4:A5"/>
    <mergeCell ref="B4:B5"/>
    <mergeCell ref="C4:C5"/>
    <mergeCell ref="D4:D5"/>
    <mergeCell ref="E4:E5"/>
    <mergeCell ref="F25:H25"/>
    <mergeCell ref="F21:H21"/>
    <mergeCell ref="J4:K4"/>
    <mergeCell ref="I21:K21"/>
    <mergeCell ref="I22:K22"/>
    <mergeCell ref="I23:K23"/>
    <mergeCell ref="I24:K24"/>
    <mergeCell ref="I25:K25"/>
    <mergeCell ref="G4:H4"/>
    <mergeCell ref="F22:H22"/>
    <mergeCell ref="F23:H23"/>
    <mergeCell ref="F24:H24"/>
    <mergeCell ref="R26:T26"/>
    <mergeCell ref="L21:N21"/>
    <mergeCell ref="L22:N22"/>
    <mergeCell ref="L23:N23"/>
    <mergeCell ref="L24:N24"/>
    <mergeCell ref="L25:N25"/>
    <mergeCell ref="O21:Q21"/>
    <mergeCell ref="O22:Q22"/>
    <mergeCell ref="O23:Q23"/>
    <mergeCell ref="O24:Q24"/>
    <mergeCell ref="O25:Q25"/>
    <mergeCell ref="R21:T21"/>
    <mergeCell ref="R22:T22"/>
    <mergeCell ref="R23:T23"/>
    <mergeCell ref="R24:T24"/>
    <mergeCell ref="R25:T25"/>
    <mergeCell ref="L26:N26"/>
    <mergeCell ref="O26:Q26"/>
    <mergeCell ref="F28:H28"/>
    <mergeCell ref="F29:H29"/>
    <mergeCell ref="F30:H30"/>
    <mergeCell ref="L28:N28"/>
    <mergeCell ref="L29:N29"/>
    <mergeCell ref="L30:N30"/>
    <mergeCell ref="I26:K26"/>
    <mergeCell ref="F26:H26"/>
    <mergeCell ref="F32:H32"/>
    <mergeCell ref="I28:K28"/>
    <mergeCell ref="I29:K29"/>
    <mergeCell ref="I30:K30"/>
    <mergeCell ref="I31:K31"/>
    <mergeCell ref="I32:K32"/>
    <mergeCell ref="F31:H31"/>
    <mergeCell ref="R32:T32"/>
    <mergeCell ref="L32:N32"/>
    <mergeCell ref="O28:Q28"/>
    <mergeCell ref="O29:Q29"/>
    <mergeCell ref="O30:Q30"/>
    <mergeCell ref="O31:Q31"/>
    <mergeCell ref="O32:Q32"/>
    <mergeCell ref="R28:T28"/>
    <mergeCell ref="R29:T29"/>
    <mergeCell ref="R30:T30"/>
    <mergeCell ref="R31:T31"/>
    <mergeCell ref="L31:N31"/>
  </mergeCells>
  <conditionalFormatting sqref="F6:F18 I6:I18 R6:R18 L6:L18 O6:O18">
    <cfRule type="expression" dxfId="103" priority="17">
      <formula>F6=MIN($F6,$I6,$L6,$O6,$R6)</formula>
    </cfRule>
  </conditionalFormatting>
  <conditionalFormatting sqref="G19 J19 M19 P19 S19">
    <cfRule type="expression" dxfId="102" priority="16">
      <formula>G19=MIN($G$19,$J$19,$M$19,$P$19,$S$19)</formula>
    </cfRule>
  </conditionalFormatting>
  <conditionalFormatting sqref="G20 J20 M20 P20 S20">
    <cfRule type="expression" dxfId="101" priority="15">
      <formula>G20=MIN($G$20,$J$20,$M$20,$P$20,$S$20)</formula>
    </cfRule>
  </conditionalFormatting>
  <conditionalFormatting sqref="G27 J27 M27 P27 S27">
    <cfRule type="expression" dxfId="100" priority="14">
      <formula>G27=MIN($G$27,$J$27,$M$27,$P$27,$S$27)</formula>
    </cfRule>
  </conditionalFormatting>
  <conditionalFormatting sqref="A27:XFD27 A21:F26 U21:XFD26 U28:XFD32 A28:F32 A1:XFD20 A33:XFD1048576">
    <cfRule type="expression" priority="13" stopIfTrue="1">
      <formula>ISBLANK(A1)=TRUE</formula>
    </cfRule>
  </conditionalFormatting>
  <conditionalFormatting sqref="I21 I23 I25:I26">
    <cfRule type="expression" priority="12" stopIfTrue="1">
      <formula>ISBLANK(I21)=TRUE</formula>
    </cfRule>
  </conditionalFormatting>
  <conditionalFormatting sqref="L21 L23 L25:L26">
    <cfRule type="expression" priority="11" stopIfTrue="1">
      <formula>ISBLANK(L21)=TRUE</formula>
    </cfRule>
  </conditionalFormatting>
  <conditionalFormatting sqref="O21:O26">
    <cfRule type="expression" priority="10" stopIfTrue="1">
      <formula>ISBLANK(O21)=TRUE</formula>
    </cfRule>
  </conditionalFormatting>
  <conditionalFormatting sqref="R21:R26">
    <cfRule type="expression" priority="9" stopIfTrue="1">
      <formula>ISBLANK(R21)=TRUE</formula>
    </cfRule>
  </conditionalFormatting>
  <conditionalFormatting sqref="I28:I32">
    <cfRule type="expression" priority="8" stopIfTrue="1">
      <formula>ISBLANK(I28)=TRUE</formula>
    </cfRule>
  </conditionalFormatting>
  <conditionalFormatting sqref="L28:L32">
    <cfRule type="expression" priority="7" stopIfTrue="1">
      <formula>ISBLANK(L28)=TRUE</formula>
    </cfRule>
  </conditionalFormatting>
  <conditionalFormatting sqref="O28:O32">
    <cfRule type="expression" priority="6" stopIfTrue="1">
      <formula>ISBLANK(O28)=TRUE</formula>
    </cfRule>
  </conditionalFormatting>
  <conditionalFormatting sqref="R28:R32">
    <cfRule type="expression" priority="5" stopIfTrue="1">
      <formula>ISBLANK(R28)=TRUE</formula>
    </cfRule>
  </conditionalFormatting>
  <conditionalFormatting sqref="I22">
    <cfRule type="expression" priority="4" stopIfTrue="1">
      <formula>ISBLANK(I22)=TRUE</formula>
    </cfRule>
  </conditionalFormatting>
  <conditionalFormatting sqref="I24">
    <cfRule type="expression" priority="3" stopIfTrue="1">
      <formula>ISBLANK(I24)=TRUE</formula>
    </cfRule>
  </conditionalFormatting>
  <conditionalFormatting sqref="L22">
    <cfRule type="expression" priority="2" stopIfTrue="1">
      <formula>ISBLANK(L22)=TRUE</formula>
    </cfRule>
  </conditionalFormatting>
  <conditionalFormatting sqref="L24">
    <cfRule type="expression" priority="1" stopIfTrue="1">
      <formula>ISBLANK(L24)=TRUE</formula>
    </cfRule>
  </conditionalFormatting>
  <hyperlinks>
    <hyperlink ref="O30" r:id="rId1" xr:uid="{0C74BE86-DEB8-471C-B313-ABE713A36C41}"/>
    <hyperlink ref="F30" r:id="rId2" xr:uid="{19A3ED28-091B-4764-B1D5-AFFFE4419433}"/>
  </hyperlinks>
  <printOptions horizontalCentered="1"/>
  <pageMargins left="0.70866141732283472" right="0.70866141732283472" top="0.74803149606299213" bottom="0.74803149606299213" header="0.31496062992125984" footer="0.31496062992125984"/>
  <pageSetup paperSize="8" scale="66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235CE-86E3-4E5D-BC78-AD74F48FE1C3}">
  <sheetPr>
    <pageSetUpPr fitToPage="1"/>
  </sheetPr>
  <dimension ref="A1:U48"/>
  <sheetViews>
    <sheetView zoomScale="80" zoomScaleNormal="80" workbookViewId="0">
      <selection activeCell="I32" sqref="I32:K34"/>
    </sheetView>
  </sheetViews>
  <sheetFormatPr defaultColWidth="9.140625" defaultRowHeight="15" x14ac:dyDescent="0.25"/>
  <cols>
    <col min="1" max="1" width="13.85546875" style="191" customWidth="1"/>
    <col min="2" max="2" width="20.7109375" style="40" customWidth="1"/>
    <col min="3" max="3" width="38.5703125" style="191" customWidth="1"/>
    <col min="4" max="4" width="8.7109375" style="191" customWidth="1"/>
    <col min="5" max="5" width="13.7109375" style="191" customWidth="1"/>
    <col min="6" max="7" width="13.42578125" style="39" customWidth="1"/>
    <col min="8" max="8" width="13.42578125" style="191" customWidth="1"/>
    <col min="9" max="13" width="12.7109375" style="191" customWidth="1"/>
    <col min="14" max="14" width="13.140625" style="191" customWidth="1"/>
    <col min="15" max="16" width="12.7109375" style="191" customWidth="1"/>
    <col min="17" max="17" width="14.140625" style="191" customWidth="1"/>
    <col min="18" max="19" width="12.7109375" style="191" customWidth="1"/>
    <col min="20" max="20" width="14.140625" style="191" customWidth="1"/>
    <col min="21" max="21" width="20.7109375" style="191" customWidth="1"/>
    <col min="22" max="16384" width="9.140625" style="191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271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43853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119</v>
      </c>
      <c r="H4" s="319"/>
      <c r="I4" s="113" t="s">
        <v>184</v>
      </c>
      <c r="J4" s="317" t="s">
        <v>714</v>
      </c>
      <c r="K4" s="318"/>
      <c r="L4" s="112" t="s">
        <v>184</v>
      </c>
      <c r="M4" s="317" t="s">
        <v>37</v>
      </c>
      <c r="N4" s="319"/>
      <c r="O4" s="113" t="s">
        <v>184</v>
      </c>
      <c r="P4" s="317" t="s">
        <v>270</v>
      </c>
      <c r="Q4" s="318"/>
      <c r="R4" s="112" t="s">
        <v>184</v>
      </c>
      <c r="S4" s="317" t="s">
        <v>676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269</v>
      </c>
      <c r="C6" s="62" t="s">
        <v>268</v>
      </c>
      <c r="D6" s="63">
        <v>6</v>
      </c>
      <c r="E6" s="62" t="s">
        <v>246</v>
      </c>
      <c r="F6" s="103">
        <v>182</v>
      </c>
      <c r="G6" s="102">
        <f t="shared" ref="G6:G21" si="0">$D6*F6</f>
        <v>1092</v>
      </c>
      <c r="H6" s="62"/>
      <c r="I6" s="105">
        <v>294.6644</v>
      </c>
      <c r="J6" s="102">
        <f t="shared" ref="J6:J21" si="1">$D6*I6</f>
        <v>1767.9864</v>
      </c>
      <c r="K6" s="104"/>
      <c r="L6" s="139">
        <v>294.66000000000003</v>
      </c>
      <c r="M6" s="102">
        <f t="shared" ref="M6:M21" si="2">$D6*L6</f>
        <v>1767.96</v>
      </c>
      <c r="N6" s="62"/>
      <c r="O6" s="178">
        <v>270</v>
      </c>
      <c r="P6" s="102">
        <f t="shared" ref="P6:P21" si="3">$D6*O6</f>
        <v>1620</v>
      </c>
      <c r="Q6" s="104" t="s">
        <v>267</v>
      </c>
      <c r="R6" s="103">
        <v>240</v>
      </c>
      <c r="S6" s="102">
        <f t="shared" ref="S6:S21" si="4">$D6*R6</f>
        <v>1440</v>
      </c>
      <c r="T6" s="62" t="s">
        <v>677</v>
      </c>
      <c r="U6" s="61"/>
    </row>
    <row r="7" spans="1:21" s="50" customFormat="1" x14ac:dyDescent="0.25">
      <c r="A7" s="193">
        <v>2</v>
      </c>
      <c r="B7" s="59"/>
      <c r="C7" s="57" t="s">
        <v>266</v>
      </c>
      <c r="D7" s="63">
        <v>6</v>
      </c>
      <c r="E7" s="62" t="s">
        <v>246</v>
      </c>
      <c r="F7" s="130">
        <v>195</v>
      </c>
      <c r="G7" s="93">
        <f t="shared" si="0"/>
        <v>1170</v>
      </c>
      <c r="H7" s="62"/>
      <c r="I7" s="99">
        <v>355.3306</v>
      </c>
      <c r="J7" s="93">
        <f t="shared" si="1"/>
        <v>2131.9836</v>
      </c>
      <c r="K7" s="95"/>
      <c r="L7" s="97">
        <v>230.15</v>
      </c>
      <c r="M7" s="93">
        <f t="shared" si="2"/>
        <v>1380.9</v>
      </c>
      <c r="N7" s="57"/>
      <c r="O7" s="130">
        <v>300</v>
      </c>
      <c r="P7" s="93">
        <f t="shared" si="3"/>
        <v>1800</v>
      </c>
      <c r="Q7" s="95"/>
      <c r="R7" s="94">
        <f>I7</f>
        <v>355.3306</v>
      </c>
      <c r="S7" s="93">
        <f t="shared" si="4"/>
        <v>2131.9836</v>
      </c>
      <c r="T7" s="57"/>
      <c r="U7" s="192"/>
    </row>
    <row r="8" spans="1:21" s="50" customFormat="1" x14ac:dyDescent="0.25">
      <c r="A8" s="193">
        <v>3</v>
      </c>
      <c r="B8" s="59"/>
      <c r="C8" s="57" t="s">
        <v>265</v>
      </c>
      <c r="D8" s="63">
        <v>6</v>
      </c>
      <c r="E8" s="62" t="s">
        <v>246</v>
      </c>
      <c r="F8" s="127">
        <v>238.32</v>
      </c>
      <c r="G8" s="93">
        <f t="shared" si="0"/>
        <v>1429.92</v>
      </c>
      <c r="H8" s="62"/>
      <c r="I8" s="99">
        <v>376.971</v>
      </c>
      <c r="J8" s="93">
        <f t="shared" si="1"/>
        <v>2261.826</v>
      </c>
      <c r="K8" s="95"/>
      <c r="L8" s="97">
        <v>246.81</v>
      </c>
      <c r="M8" s="93">
        <f t="shared" si="2"/>
        <v>1480.8600000000001</v>
      </c>
      <c r="N8" s="57"/>
      <c r="O8" s="130">
        <v>171</v>
      </c>
      <c r="P8" s="93">
        <f t="shared" si="3"/>
        <v>1026</v>
      </c>
      <c r="Q8" s="95"/>
      <c r="R8" s="97">
        <v>269.08</v>
      </c>
      <c r="S8" s="93">
        <f t="shared" si="4"/>
        <v>1614.48</v>
      </c>
      <c r="T8" s="57"/>
      <c r="U8" s="192"/>
    </row>
    <row r="9" spans="1:21" s="50" customFormat="1" x14ac:dyDescent="0.25">
      <c r="A9" s="193">
        <v>4</v>
      </c>
      <c r="B9" s="59"/>
      <c r="C9" s="57" t="s">
        <v>264</v>
      </c>
      <c r="D9" s="63">
        <v>6</v>
      </c>
      <c r="E9" s="62" t="s">
        <v>246</v>
      </c>
      <c r="F9" s="130">
        <v>324.98</v>
      </c>
      <c r="G9" s="93">
        <f t="shared" si="0"/>
        <v>1949.88</v>
      </c>
      <c r="H9" s="62"/>
      <c r="I9" s="99">
        <v>498.29500000000002</v>
      </c>
      <c r="J9" s="93">
        <f t="shared" si="1"/>
        <v>2989.77</v>
      </c>
      <c r="K9" s="95"/>
      <c r="L9" s="97">
        <v>251.14</v>
      </c>
      <c r="M9" s="93">
        <f t="shared" si="2"/>
        <v>1506.84</v>
      </c>
      <c r="N9" s="57"/>
      <c r="O9" s="128">
        <v>171</v>
      </c>
      <c r="P9" s="93">
        <f t="shared" si="3"/>
        <v>1026</v>
      </c>
      <c r="Q9" s="95"/>
      <c r="R9" s="94">
        <f t="shared" ref="R9:R21" si="5">I9</f>
        <v>498.29500000000002</v>
      </c>
      <c r="S9" s="93">
        <f t="shared" si="4"/>
        <v>2989.77</v>
      </c>
      <c r="T9" s="57"/>
      <c r="U9" s="192"/>
    </row>
    <row r="10" spans="1:21" s="50" customFormat="1" x14ac:dyDescent="0.25">
      <c r="A10" s="193">
        <v>5</v>
      </c>
      <c r="B10" s="59"/>
      <c r="C10" s="57" t="s">
        <v>263</v>
      </c>
      <c r="D10" s="63">
        <v>6</v>
      </c>
      <c r="E10" s="62" t="s">
        <v>246</v>
      </c>
      <c r="F10" s="130">
        <v>355.31</v>
      </c>
      <c r="G10" s="93">
        <f t="shared" si="0"/>
        <v>2131.86</v>
      </c>
      <c r="H10" s="62"/>
      <c r="I10" s="99">
        <v>558.99570000000006</v>
      </c>
      <c r="J10" s="93">
        <f t="shared" si="1"/>
        <v>3353.9742000000006</v>
      </c>
      <c r="K10" s="95"/>
      <c r="L10" s="97">
        <v>360</v>
      </c>
      <c r="M10" s="93">
        <f t="shared" si="2"/>
        <v>2160</v>
      </c>
      <c r="N10" s="57"/>
      <c r="O10" s="128">
        <v>171</v>
      </c>
      <c r="P10" s="93">
        <f t="shared" si="3"/>
        <v>1026</v>
      </c>
      <c r="Q10" s="95"/>
      <c r="R10" s="94">
        <f t="shared" si="5"/>
        <v>558.99570000000006</v>
      </c>
      <c r="S10" s="93">
        <f t="shared" si="4"/>
        <v>3353.9742000000006</v>
      </c>
      <c r="T10" s="57"/>
      <c r="U10" s="192"/>
    </row>
    <row r="11" spans="1:21" s="50" customFormat="1" x14ac:dyDescent="0.25">
      <c r="A11" s="193">
        <v>6</v>
      </c>
      <c r="B11" s="59" t="s">
        <v>262</v>
      </c>
      <c r="C11" s="57" t="s">
        <v>261</v>
      </c>
      <c r="D11" s="63">
        <v>6</v>
      </c>
      <c r="E11" s="62" t="s">
        <v>246</v>
      </c>
      <c r="F11" s="130">
        <v>142.99</v>
      </c>
      <c r="G11" s="93">
        <f t="shared" si="0"/>
        <v>857.94</v>
      </c>
      <c r="H11" s="57"/>
      <c r="I11" s="99">
        <v>355.3306</v>
      </c>
      <c r="J11" s="93">
        <f t="shared" si="1"/>
        <v>2131.9836</v>
      </c>
      <c r="K11" s="95"/>
      <c r="L11" s="94">
        <v>355.53</v>
      </c>
      <c r="M11" s="93">
        <f t="shared" si="2"/>
        <v>2133.1799999999998</v>
      </c>
      <c r="N11" s="57"/>
      <c r="O11" s="130">
        <v>300</v>
      </c>
      <c r="P11" s="93">
        <f t="shared" si="3"/>
        <v>1800</v>
      </c>
      <c r="Q11" s="95"/>
      <c r="R11" s="94">
        <f t="shared" si="5"/>
        <v>355.3306</v>
      </c>
      <c r="S11" s="93">
        <f t="shared" si="4"/>
        <v>2131.9836</v>
      </c>
      <c r="T11" s="57"/>
      <c r="U11" s="192"/>
    </row>
    <row r="12" spans="1:21" s="50" customFormat="1" x14ac:dyDescent="0.25">
      <c r="A12" s="193">
        <v>7</v>
      </c>
      <c r="B12" s="59"/>
      <c r="C12" s="57" t="s">
        <v>260</v>
      </c>
      <c r="D12" s="63">
        <v>6</v>
      </c>
      <c r="E12" s="62" t="s">
        <v>246</v>
      </c>
      <c r="F12" s="130">
        <v>234</v>
      </c>
      <c r="G12" s="93">
        <f t="shared" si="0"/>
        <v>1404</v>
      </c>
      <c r="H12" s="57"/>
      <c r="I12" s="99">
        <v>446.32990000000001</v>
      </c>
      <c r="J12" s="93">
        <f t="shared" si="1"/>
        <v>2677.9794000000002</v>
      </c>
      <c r="K12" s="57"/>
      <c r="L12" s="97">
        <v>320</v>
      </c>
      <c r="M12" s="93">
        <f t="shared" si="2"/>
        <v>1920</v>
      </c>
      <c r="N12" s="57"/>
      <c r="O12" s="130">
        <v>378</v>
      </c>
      <c r="P12" s="93">
        <f t="shared" si="3"/>
        <v>2268</v>
      </c>
      <c r="Q12" s="95"/>
      <c r="R12" s="94">
        <f t="shared" si="5"/>
        <v>446.32990000000001</v>
      </c>
      <c r="S12" s="93">
        <f t="shared" si="4"/>
        <v>2677.9794000000002</v>
      </c>
      <c r="T12" s="57"/>
      <c r="U12" s="192"/>
    </row>
    <row r="13" spans="1:21" s="50" customFormat="1" x14ac:dyDescent="0.25">
      <c r="A13" s="193">
        <v>8</v>
      </c>
      <c r="B13" s="59"/>
      <c r="C13" s="57" t="s">
        <v>259</v>
      </c>
      <c r="D13" s="63">
        <v>6</v>
      </c>
      <c r="E13" s="62" t="s">
        <v>246</v>
      </c>
      <c r="F13" s="130">
        <v>281.64999999999998</v>
      </c>
      <c r="G13" s="93">
        <f t="shared" si="0"/>
        <v>1689.8999999999999</v>
      </c>
      <c r="H13" s="57"/>
      <c r="I13" s="99">
        <v>476.63</v>
      </c>
      <c r="J13" s="93">
        <f t="shared" si="1"/>
        <v>2859.7799999999997</v>
      </c>
      <c r="K13" s="57"/>
      <c r="L13" s="97">
        <v>330</v>
      </c>
      <c r="M13" s="93">
        <f t="shared" si="2"/>
        <v>1980</v>
      </c>
      <c r="N13" s="57"/>
      <c r="O13" s="130">
        <v>432</v>
      </c>
      <c r="P13" s="93">
        <f t="shared" si="3"/>
        <v>2592</v>
      </c>
      <c r="Q13" s="95"/>
      <c r="R13" s="94">
        <f t="shared" si="5"/>
        <v>476.63</v>
      </c>
      <c r="S13" s="93">
        <f t="shared" si="4"/>
        <v>2859.7799999999997</v>
      </c>
      <c r="T13" s="57"/>
      <c r="U13" s="192"/>
    </row>
    <row r="14" spans="1:21" s="50" customFormat="1" x14ac:dyDescent="0.25">
      <c r="A14" s="193">
        <v>9</v>
      </c>
      <c r="B14" s="59"/>
      <c r="C14" s="57" t="s">
        <v>258</v>
      </c>
      <c r="D14" s="63">
        <v>6</v>
      </c>
      <c r="E14" s="62" t="s">
        <v>246</v>
      </c>
      <c r="F14" s="130">
        <v>353.14</v>
      </c>
      <c r="G14" s="93">
        <f t="shared" si="0"/>
        <v>2118.84</v>
      </c>
      <c r="H14" s="57"/>
      <c r="I14" s="99">
        <v>537.29200000000003</v>
      </c>
      <c r="J14" s="93">
        <f t="shared" si="1"/>
        <v>3223.7520000000004</v>
      </c>
      <c r="K14" s="57"/>
      <c r="L14" s="97">
        <v>368.05</v>
      </c>
      <c r="M14" s="93">
        <f t="shared" si="2"/>
        <v>2208.3000000000002</v>
      </c>
      <c r="N14" s="57"/>
      <c r="O14" s="130">
        <v>459</v>
      </c>
      <c r="P14" s="93">
        <f t="shared" si="3"/>
        <v>2754</v>
      </c>
      <c r="Q14" s="95"/>
      <c r="R14" s="94">
        <f t="shared" si="5"/>
        <v>537.29200000000003</v>
      </c>
      <c r="S14" s="93">
        <f t="shared" si="4"/>
        <v>3223.7520000000004</v>
      </c>
      <c r="T14" s="57"/>
      <c r="U14" s="192"/>
    </row>
    <row r="15" spans="1:21" s="50" customFormat="1" x14ac:dyDescent="0.25">
      <c r="A15" s="193">
        <v>10</v>
      </c>
      <c r="B15" s="59"/>
      <c r="C15" s="57" t="s">
        <v>257</v>
      </c>
      <c r="D15" s="63">
        <v>6</v>
      </c>
      <c r="E15" s="62" t="s">
        <v>246</v>
      </c>
      <c r="F15" s="127">
        <v>368.31</v>
      </c>
      <c r="G15" s="93">
        <f t="shared" si="0"/>
        <v>2209.86</v>
      </c>
      <c r="H15" s="57"/>
      <c r="I15" s="99">
        <v>545.95799999999997</v>
      </c>
      <c r="J15" s="93">
        <f t="shared" si="1"/>
        <v>3275.7479999999996</v>
      </c>
      <c r="K15" s="95"/>
      <c r="L15" s="94">
        <v>545.96</v>
      </c>
      <c r="M15" s="93">
        <f t="shared" si="2"/>
        <v>3275.76</v>
      </c>
      <c r="N15" s="57"/>
      <c r="O15" s="130">
        <v>486</v>
      </c>
      <c r="P15" s="93">
        <f t="shared" si="3"/>
        <v>2916</v>
      </c>
      <c r="Q15" s="95"/>
      <c r="R15" s="94">
        <f t="shared" si="5"/>
        <v>545.95799999999997</v>
      </c>
      <c r="S15" s="93">
        <f t="shared" si="4"/>
        <v>3275.7479999999996</v>
      </c>
      <c r="T15" s="57"/>
      <c r="U15" s="192"/>
    </row>
    <row r="16" spans="1:21" s="50" customFormat="1" x14ac:dyDescent="0.25">
      <c r="A16" s="79">
        <v>11</v>
      </c>
      <c r="B16" s="59"/>
      <c r="C16" s="57" t="s">
        <v>256</v>
      </c>
      <c r="D16" s="63">
        <v>6</v>
      </c>
      <c r="E16" s="62" t="s">
        <v>246</v>
      </c>
      <c r="F16" s="210">
        <v>36.83</v>
      </c>
      <c r="G16" s="122">
        <f t="shared" si="0"/>
        <v>220.98</v>
      </c>
      <c r="H16" s="76"/>
      <c r="I16" s="99">
        <v>60.666200000000003</v>
      </c>
      <c r="J16" s="122">
        <f t="shared" si="1"/>
        <v>363.99720000000002</v>
      </c>
      <c r="K16" s="124"/>
      <c r="L16" s="98">
        <v>60.67</v>
      </c>
      <c r="M16" s="122">
        <f t="shared" si="2"/>
        <v>364.02</v>
      </c>
      <c r="N16" s="76"/>
      <c r="O16" s="130">
        <v>150</v>
      </c>
      <c r="P16" s="122">
        <f t="shared" si="3"/>
        <v>900</v>
      </c>
      <c r="Q16" s="124"/>
      <c r="R16" s="94">
        <f t="shared" si="5"/>
        <v>60.666200000000003</v>
      </c>
      <c r="S16" s="122">
        <f t="shared" si="4"/>
        <v>363.99720000000002</v>
      </c>
      <c r="T16" s="76"/>
      <c r="U16" s="75"/>
    </row>
    <row r="17" spans="1:21" s="50" customFormat="1" x14ac:dyDescent="0.25">
      <c r="A17" s="79">
        <v>12</v>
      </c>
      <c r="B17" s="59"/>
      <c r="C17" s="57" t="s">
        <v>255</v>
      </c>
      <c r="D17" s="63">
        <v>4</v>
      </c>
      <c r="E17" s="62" t="s">
        <v>254</v>
      </c>
      <c r="F17" s="209">
        <v>53</v>
      </c>
      <c r="G17" s="122">
        <f t="shared" si="0"/>
        <v>212</v>
      </c>
      <c r="H17" s="76"/>
      <c r="I17" s="125">
        <v>50</v>
      </c>
      <c r="J17" s="122">
        <f t="shared" si="1"/>
        <v>200</v>
      </c>
      <c r="K17" s="124"/>
      <c r="L17" s="98">
        <v>53</v>
      </c>
      <c r="M17" s="122">
        <f t="shared" si="2"/>
        <v>212</v>
      </c>
      <c r="N17" s="76"/>
      <c r="O17" s="130">
        <v>45</v>
      </c>
      <c r="P17" s="122">
        <f t="shared" si="3"/>
        <v>180</v>
      </c>
      <c r="Q17" s="124"/>
      <c r="R17" s="94">
        <f t="shared" si="5"/>
        <v>50</v>
      </c>
      <c r="S17" s="122">
        <f t="shared" si="4"/>
        <v>200</v>
      </c>
      <c r="T17" s="76"/>
      <c r="U17" s="75"/>
    </row>
    <row r="18" spans="1:21" s="50" customFormat="1" x14ac:dyDescent="0.25">
      <c r="A18" s="79">
        <v>13</v>
      </c>
      <c r="B18" s="59" t="s">
        <v>253</v>
      </c>
      <c r="C18" s="57" t="s">
        <v>252</v>
      </c>
      <c r="D18" s="63">
        <v>6</v>
      </c>
      <c r="E18" s="62" t="s">
        <v>246</v>
      </c>
      <c r="F18" s="209">
        <v>281.64999999999998</v>
      </c>
      <c r="G18" s="122">
        <f t="shared" si="0"/>
        <v>1689.8999999999999</v>
      </c>
      <c r="H18" s="76"/>
      <c r="I18" s="125">
        <v>294.64</v>
      </c>
      <c r="J18" s="122">
        <f t="shared" si="1"/>
        <v>1767.84</v>
      </c>
      <c r="K18" s="124"/>
      <c r="L18" s="123">
        <v>281.45</v>
      </c>
      <c r="M18" s="122">
        <f t="shared" si="2"/>
        <v>1688.6999999999998</v>
      </c>
      <c r="N18" s="76"/>
      <c r="O18" s="179">
        <v>294.64</v>
      </c>
      <c r="P18" s="122">
        <f t="shared" si="3"/>
        <v>1767.84</v>
      </c>
      <c r="Q18" s="124"/>
      <c r="R18" s="94">
        <f t="shared" si="5"/>
        <v>294.64</v>
      </c>
      <c r="S18" s="122">
        <f t="shared" si="4"/>
        <v>1767.84</v>
      </c>
      <c r="T18" s="76"/>
      <c r="U18" s="75"/>
    </row>
    <row r="19" spans="1:21" s="50" customFormat="1" x14ac:dyDescent="0.25">
      <c r="A19" s="79">
        <v>14</v>
      </c>
      <c r="B19" s="59"/>
      <c r="C19" s="57" t="s">
        <v>251</v>
      </c>
      <c r="D19" s="63">
        <v>6</v>
      </c>
      <c r="E19" s="62" t="s">
        <v>246</v>
      </c>
      <c r="F19" s="123">
        <v>324.98</v>
      </c>
      <c r="G19" s="122">
        <f t="shared" si="0"/>
        <v>1949.88</v>
      </c>
      <c r="H19" s="76"/>
      <c r="I19" s="125">
        <v>346.64</v>
      </c>
      <c r="J19" s="122">
        <f t="shared" si="1"/>
        <v>2079.84</v>
      </c>
      <c r="K19" s="124"/>
      <c r="L19" s="123">
        <v>281.45</v>
      </c>
      <c r="M19" s="122">
        <f t="shared" si="2"/>
        <v>1688.6999999999998</v>
      </c>
      <c r="N19" s="76"/>
      <c r="O19" s="125">
        <v>420</v>
      </c>
      <c r="P19" s="122">
        <f t="shared" si="3"/>
        <v>2520</v>
      </c>
      <c r="Q19" s="124" t="s">
        <v>250</v>
      </c>
      <c r="R19" s="94">
        <f t="shared" si="5"/>
        <v>346.64</v>
      </c>
      <c r="S19" s="122">
        <f t="shared" si="4"/>
        <v>2079.84</v>
      </c>
      <c r="T19" s="76"/>
      <c r="U19" s="75"/>
    </row>
    <row r="20" spans="1:21" s="50" customFormat="1" x14ac:dyDescent="0.25">
      <c r="A20" s="79">
        <v>15</v>
      </c>
      <c r="B20" s="59" t="s">
        <v>249</v>
      </c>
      <c r="C20" s="57" t="s">
        <v>248</v>
      </c>
      <c r="D20" s="63">
        <v>6</v>
      </c>
      <c r="E20" s="62" t="s">
        <v>246</v>
      </c>
      <c r="F20" s="123">
        <v>108.33</v>
      </c>
      <c r="G20" s="122">
        <f t="shared" si="0"/>
        <v>649.98</v>
      </c>
      <c r="H20" s="76"/>
      <c r="I20" s="125">
        <v>173.32</v>
      </c>
      <c r="J20" s="122">
        <f t="shared" si="1"/>
        <v>1039.92</v>
      </c>
      <c r="K20" s="124"/>
      <c r="L20" s="98">
        <v>183.34</v>
      </c>
      <c r="M20" s="122">
        <f t="shared" si="2"/>
        <v>1100.04</v>
      </c>
      <c r="N20" s="76"/>
      <c r="O20" s="179">
        <v>183.34</v>
      </c>
      <c r="P20" s="122">
        <f t="shared" si="3"/>
        <v>1100.04</v>
      </c>
      <c r="Q20" s="124"/>
      <c r="R20" s="94">
        <f t="shared" si="5"/>
        <v>173.32</v>
      </c>
      <c r="S20" s="122">
        <f t="shared" si="4"/>
        <v>1039.92</v>
      </c>
      <c r="T20" s="76"/>
      <c r="U20" s="75"/>
    </row>
    <row r="21" spans="1:21" s="50" customFormat="1" ht="15.75" thickBot="1" x14ac:dyDescent="0.3">
      <c r="A21" s="79">
        <v>16</v>
      </c>
      <c r="B21" s="78"/>
      <c r="C21" s="76" t="s">
        <v>247</v>
      </c>
      <c r="D21" s="63">
        <v>6</v>
      </c>
      <c r="E21" s="62" t="s">
        <v>246</v>
      </c>
      <c r="F21" s="123">
        <v>108.33</v>
      </c>
      <c r="G21" s="122">
        <f t="shared" si="0"/>
        <v>649.98</v>
      </c>
      <c r="H21" s="76"/>
      <c r="I21" s="179">
        <v>183.34</v>
      </c>
      <c r="J21" s="122">
        <f t="shared" si="1"/>
        <v>1100.04</v>
      </c>
      <c r="K21" s="124"/>
      <c r="L21" s="98">
        <v>183.34</v>
      </c>
      <c r="M21" s="122">
        <f t="shared" si="2"/>
        <v>1100.04</v>
      </c>
      <c r="N21" s="76"/>
      <c r="O21" s="179">
        <v>183.34</v>
      </c>
      <c r="P21" s="122">
        <f t="shared" si="3"/>
        <v>1100.04</v>
      </c>
      <c r="Q21" s="124"/>
      <c r="R21" s="94">
        <f t="shared" si="5"/>
        <v>183.34</v>
      </c>
      <c r="S21" s="122">
        <f t="shared" si="4"/>
        <v>1100.04</v>
      </c>
      <c r="T21" s="76"/>
      <c r="U21" s="75"/>
    </row>
    <row r="22" spans="1:21" s="40" customFormat="1" ht="15.75" thickBot="1" x14ac:dyDescent="0.3">
      <c r="A22" s="89"/>
      <c r="B22" s="88" t="s">
        <v>162</v>
      </c>
      <c r="C22" s="83"/>
      <c r="D22" s="88"/>
      <c r="E22" s="83"/>
      <c r="F22" s="85"/>
      <c r="G22" s="84">
        <f>SUM(G6:G21)</f>
        <v>21426.920000000002</v>
      </c>
      <c r="H22" s="83"/>
      <c r="I22" s="87"/>
      <c r="J22" s="84">
        <f>SUM(J6:J21)</f>
        <v>33226.420400000003</v>
      </c>
      <c r="K22" s="86"/>
      <c r="L22" s="85"/>
      <c r="M22" s="84">
        <f>SUM(M6:M21)</f>
        <v>25967.300000000007</v>
      </c>
      <c r="N22" s="83"/>
      <c r="O22" s="87"/>
      <c r="P22" s="84">
        <f>SUM(P6:P21)</f>
        <v>26395.920000000002</v>
      </c>
      <c r="Q22" s="86"/>
      <c r="R22" s="85"/>
      <c r="S22" s="84">
        <f>SUM(S6:S21)</f>
        <v>32251.088000000003</v>
      </c>
      <c r="T22" s="83"/>
      <c r="U22" s="82"/>
    </row>
    <row r="23" spans="1:21" s="66" customFormat="1" ht="15.75" thickBot="1" x14ac:dyDescent="0.3">
      <c r="A23" s="81"/>
      <c r="B23" s="70" t="s">
        <v>161</v>
      </c>
      <c r="C23" s="68"/>
      <c r="D23" s="70"/>
      <c r="E23" s="68"/>
      <c r="F23" s="73"/>
      <c r="G23" s="69">
        <f>RANK(G22,$G22:$S22,1)</f>
        <v>1</v>
      </c>
      <c r="H23" s="68"/>
      <c r="I23" s="80"/>
      <c r="J23" s="69">
        <f>RANK(J22,$G22:$S22,1)</f>
        <v>5</v>
      </c>
      <c r="K23" s="71"/>
      <c r="L23" s="73"/>
      <c r="M23" s="69">
        <f>RANK(M22,$G22:$S22,1)</f>
        <v>2</v>
      </c>
      <c r="N23" s="68"/>
      <c r="O23" s="80"/>
      <c r="P23" s="69">
        <f>RANK(P22,$G22:$S22,1)</f>
        <v>3</v>
      </c>
      <c r="Q23" s="71"/>
      <c r="R23" s="73"/>
      <c r="S23" s="69">
        <f>RANK(S22,$G22:$S22,1)</f>
        <v>4</v>
      </c>
      <c r="T23" s="68"/>
      <c r="U23" s="67"/>
    </row>
    <row r="24" spans="1:21" s="50" customFormat="1" x14ac:dyDescent="0.25">
      <c r="A24" s="65"/>
      <c r="B24" s="64"/>
      <c r="C24" s="62"/>
      <c r="D24" s="63"/>
      <c r="E24" s="62"/>
      <c r="F24" s="294"/>
      <c r="G24" s="295"/>
      <c r="H24" s="296"/>
      <c r="I24" s="294"/>
      <c r="J24" s="295"/>
      <c r="K24" s="296"/>
      <c r="L24" s="294"/>
      <c r="M24" s="295"/>
      <c r="N24" s="296"/>
      <c r="O24" s="294"/>
      <c r="P24" s="295"/>
      <c r="Q24" s="296"/>
      <c r="R24" s="294"/>
      <c r="S24" s="295"/>
      <c r="T24" s="296"/>
      <c r="U24" s="61"/>
    </row>
    <row r="25" spans="1:21" s="50" customFormat="1" x14ac:dyDescent="0.25">
      <c r="A25" s="193"/>
      <c r="B25" s="59" t="s">
        <v>160</v>
      </c>
      <c r="C25" s="57" t="s">
        <v>159</v>
      </c>
      <c r="D25" s="58"/>
      <c r="E25" s="57"/>
      <c r="F25" s="297">
        <v>43465</v>
      </c>
      <c r="G25" s="290"/>
      <c r="H25" s="291"/>
      <c r="I25" s="297">
        <v>43465</v>
      </c>
      <c r="J25" s="290"/>
      <c r="K25" s="291"/>
      <c r="L25" s="311">
        <v>43465</v>
      </c>
      <c r="M25" s="312"/>
      <c r="N25" s="313"/>
      <c r="O25" s="311">
        <v>43308</v>
      </c>
      <c r="P25" s="312"/>
      <c r="Q25" s="313"/>
      <c r="R25" s="311">
        <v>44217</v>
      </c>
      <c r="S25" s="312"/>
      <c r="T25" s="313"/>
      <c r="U25" s="192"/>
    </row>
    <row r="26" spans="1:21" s="50" customFormat="1" x14ac:dyDescent="0.25">
      <c r="A26" s="193"/>
      <c r="B26" s="59"/>
      <c r="C26" s="57" t="s">
        <v>157</v>
      </c>
      <c r="D26" s="58"/>
      <c r="E26" s="57"/>
      <c r="F26" s="292" t="s">
        <v>245</v>
      </c>
      <c r="G26" s="290"/>
      <c r="H26" s="291"/>
      <c r="I26" s="292" t="s">
        <v>244</v>
      </c>
      <c r="J26" s="290"/>
      <c r="K26" s="291"/>
      <c r="L26" s="292" t="s">
        <v>243</v>
      </c>
      <c r="M26" s="290"/>
      <c r="N26" s="291"/>
      <c r="O26" s="292"/>
      <c r="P26" s="290"/>
      <c r="Q26" s="291"/>
      <c r="R26" s="310"/>
      <c r="S26" s="290"/>
      <c r="T26" s="291"/>
      <c r="U26" s="192"/>
    </row>
    <row r="27" spans="1:21" s="50" customFormat="1" x14ac:dyDescent="0.25">
      <c r="A27" s="193"/>
      <c r="B27" s="59"/>
      <c r="C27" s="57" t="s">
        <v>154</v>
      </c>
      <c r="D27" s="58"/>
      <c r="E27" s="57"/>
      <c r="F27" s="292" t="s">
        <v>242</v>
      </c>
      <c r="G27" s="290"/>
      <c r="H27" s="291"/>
      <c r="I27" s="292" t="s">
        <v>242</v>
      </c>
      <c r="J27" s="290"/>
      <c r="K27" s="291"/>
      <c r="L27" s="292" t="s">
        <v>242</v>
      </c>
      <c r="M27" s="290"/>
      <c r="N27" s="291"/>
      <c r="O27" s="292" t="s">
        <v>242</v>
      </c>
      <c r="P27" s="290"/>
      <c r="Q27" s="291"/>
      <c r="R27" s="292" t="s">
        <v>441</v>
      </c>
      <c r="S27" s="290"/>
      <c r="T27" s="291"/>
      <c r="U27" s="192"/>
    </row>
    <row r="28" spans="1:21" s="50" customFormat="1" x14ac:dyDescent="0.25">
      <c r="A28" s="193"/>
      <c r="B28" s="59"/>
      <c r="C28" s="57"/>
      <c r="D28" s="58"/>
      <c r="E28" s="57"/>
      <c r="F28" s="292"/>
      <c r="G28" s="290"/>
      <c r="H28" s="291"/>
      <c r="I28" s="292"/>
      <c r="J28" s="290"/>
      <c r="K28" s="291"/>
      <c r="L28" s="292"/>
      <c r="M28" s="290"/>
      <c r="N28" s="291"/>
      <c r="O28" s="292"/>
      <c r="P28" s="290"/>
      <c r="Q28" s="291"/>
      <c r="R28" s="327" t="s">
        <v>681</v>
      </c>
      <c r="S28" s="328"/>
      <c r="T28" s="329"/>
      <c r="U28" s="192"/>
    </row>
    <row r="29" spans="1:21" s="50" customFormat="1" ht="15.75" thickBot="1" x14ac:dyDescent="0.3">
      <c r="A29" s="79"/>
      <c r="B29" s="78"/>
      <c r="C29" s="76"/>
      <c r="D29" s="77"/>
      <c r="E29" s="76"/>
      <c r="F29" s="284"/>
      <c r="G29" s="285"/>
      <c r="H29" s="286"/>
      <c r="I29" s="284"/>
      <c r="J29" s="285"/>
      <c r="K29" s="286"/>
      <c r="L29" s="284"/>
      <c r="M29" s="285"/>
      <c r="N29" s="286"/>
      <c r="O29" s="284"/>
      <c r="P29" s="285"/>
      <c r="Q29" s="286"/>
      <c r="R29" s="284"/>
      <c r="S29" s="285"/>
      <c r="T29" s="286"/>
      <c r="U29" s="75"/>
    </row>
    <row r="30" spans="1:21" s="66" customFormat="1" ht="15.75" thickBot="1" x14ac:dyDescent="0.3">
      <c r="A30" s="74"/>
      <c r="B30" s="70" t="s">
        <v>148</v>
      </c>
      <c r="C30" s="68"/>
      <c r="D30" s="70"/>
      <c r="E30" s="68"/>
      <c r="F30" s="73"/>
      <c r="G30" s="69">
        <f>G23</f>
        <v>1</v>
      </c>
      <c r="H30" s="68"/>
      <c r="I30" s="72"/>
      <c r="J30" s="69">
        <f>J23</f>
        <v>5</v>
      </c>
      <c r="K30" s="71"/>
      <c r="L30" s="70"/>
      <c r="M30" s="69">
        <f>M23</f>
        <v>2</v>
      </c>
      <c r="N30" s="68"/>
      <c r="O30" s="72"/>
      <c r="P30" s="69">
        <f>P23</f>
        <v>3</v>
      </c>
      <c r="Q30" s="71"/>
      <c r="R30" s="70"/>
      <c r="S30" s="69">
        <f>S23</f>
        <v>4</v>
      </c>
      <c r="T30" s="68"/>
      <c r="U30" s="67"/>
    </row>
    <row r="31" spans="1:21" s="50" customFormat="1" x14ac:dyDescent="0.25">
      <c r="A31" s="65"/>
      <c r="B31" s="64"/>
      <c r="C31" s="62"/>
      <c r="D31" s="63"/>
      <c r="E31" s="62"/>
      <c r="F31" s="294"/>
      <c r="G31" s="295"/>
      <c r="H31" s="296"/>
      <c r="I31" s="294"/>
      <c r="J31" s="295"/>
      <c r="K31" s="296"/>
      <c r="L31" s="294"/>
      <c r="M31" s="295"/>
      <c r="N31" s="296"/>
      <c r="O31" s="294"/>
      <c r="P31" s="295"/>
      <c r="Q31" s="296"/>
      <c r="R31" s="294"/>
      <c r="S31" s="295"/>
      <c r="T31" s="296"/>
      <c r="U31" s="61"/>
    </row>
    <row r="32" spans="1:21" s="50" customFormat="1" x14ac:dyDescent="0.25">
      <c r="A32" s="193"/>
      <c r="B32" s="59" t="s">
        <v>147</v>
      </c>
      <c r="C32" s="57" t="s">
        <v>146</v>
      </c>
      <c r="D32" s="58"/>
      <c r="E32" s="57"/>
      <c r="F32" s="292" t="s">
        <v>35</v>
      </c>
      <c r="G32" s="290"/>
      <c r="H32" s="291"/>
      <c r="I32" s="292" t="s">
        <v>715</v>
      </c>
      <c r="J32" s="290"/>
      <c r="K32" s="291"/>
      <c r="L32" s="292" t="s">
        <v>38</v>
      </c>
      <c r="M32" s="290"/>
      <c r="N32" s="291"/>
      <c r="O32" s="292" t="s">
        <v>241</v>
      </c>
      <c r="P32" s="290"/>
      <c r="Q32" s="291"/>
      <c r="R32" s="292" t="s">
        <v>678</v>
      </c>
      <c r="S32" s="290"/>
      <c r="T32" s="291"/>
      <c r="U32" s="192"/>
    </row>
    <row r="33" spans="1:21" s="50" customFormat="1" x14ac:dyDescent="0.25">
      <c r="A33" s="193"/>
      <c r="B33" s="59"/>
      <c r="C33" s="57" t="s">
        <v>144</v>
      </c>
      <c r="D33" s="58"/>
      <c r="E33" s="57"/>
      <c r="F33" s="289" t="s">
        <v>645</v>
      </c>
      <c r="G33" s="290"/>
      <c r="H33" s="291"/>
      <c r="I33" s="289" t="s">
        <v>716</v>
      </c>
      <c r="J33" s="290"/>
      <c r="K33" s="291"/>
      <c r="L33" s="292" t="s">
        <v>240</v>
      </c>
      <c r="M33" s="290"/>
      <c r="N33" s="291"/>
      <c r="O33" s="289" t="s">
        <v>239</v>
      </c>
      <c r="P33" s="290"/>
      <c r="Q33" s="291"/>
      <c r="R33" s="289" t="s">
        <v>679</v>
      </c>
      <c r="S33" s="290"/>
      <c r="T33" s="291"/>
      <c r="U33" s="192"/>
    </row>
    <row r="34" spans="1:21" s="50" customFormat="1" x14ac:dyDescent="0.25">
      <c r="A34" s="193"/>
      <c r="B34" s="59"/>
      <c r="C34" s="57" t="s">
        <v>142</v>
      </c>
      <c r="D34" s="58"/>
      <c r="E34" s="57"/>
      <c r="F34" s="292" t="s">
        <v>238</v>
      </c>
      <c r="G34" s="290"/>
      <c r="H34" s="291"/>
      <c r="I34" s="292" t="s">
        <v>717</v>
      </c>
      <c r="J34" s="290"/>
      <c r="K34" s="291"/>
      <c r="L34" s="292" t="s">
        <v>39</v>
      </c>
      <c r="M34" s="290"/>
      <c r="N34" s="291"/>
      <c r="O34" s="292" t="s">
        <v>237</v>
      </c>
      <c r="P34" s="290"/>
      <c r="Q34" s="291"/>
      <c r="R34" s="292" t="s">
        <v>680</v>
      </c>
      <c r="S34" s="290"/>
      <c r="T34" s="291"/>
      <c r="U34" s="192"/>
    </row>
    <row r="35" spans="1:21" s="50" customFormat="1" ht="15.75" thickBot="1" x14ac:dyDescent="0.3">
      <c r="A35" s="194"/>
      <c r="B35" s="54"/>
      <c r="C35" s="52"/>
      <c r="D35" s="53"/>
      <c r="E35" s="52"/>
      <c r="F35" s="284"/>
      <c r="G35" s="285"/>
      <c r="H35" s="286"/>
      <c r="I35" s="284"/>
      <c r="J35" s="285"/>
      <c r="K35" s="286"/>
      <c r="L35" s="284"/>
      <c r="M35" s="285"/>
      <c r="N35" s="286"/>
      <c r="O35" s="284"/>
      <c r="P35" s="285"/>
      <c r="Q35" s="286"/>
      <c r="R35" s="284"/>
      <c r="S35" s="285"/>
      <c r="T35" s="286"/>
      <c r="U35" s="195"/>
    </row>
    <row r="37" spans="1:21" s="39" customFormat="1" x14ac:dyDescent="0.25">
      <c r="A37" s="191" t="s">
        <v>140</v>
      </c>
      <c r="B37" s="44" t="s">
        <v>139</v>
      </c>
      <c r="C37" s="191"/>
      <c r="D37" s="191"/>
      <c r="E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</row>
    <row r="42" spans="1:21" s="39" customFormat="1" x14ac:dyDescent="0.25">
      <c r="A42" s="49" t="s">
        <v>138</v>
      </c>
      <c r="B42"/>
      <c r="C42"/>
      <c r="D42" s="121"/>
      <c r="E42" s="121"/>
      <c r="F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</row>
    <row r="43" spans="1:21" s="39" customFormat="1" x14ac:dyDescent="0.25">
      <c r="A43" s="48" t="s">
        <v>137</v>
      </c>
      <c r="B43" s="47" t="s">
        <v>136</v>
      </c>
      <c r="C43" s="120" t="s">
        <v>135</v>
      </c>
      <c r="D43" s="120"/>
      <c r="E43" s="120"/>
      <c r="F43" s="120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</row>
    <row r="44" spans="1:21" s="39" customFormat="1" x14ac:dyDescent="0.25">
      <c r="A44" s="44"/>
      <c r="B44" s="45"/>
      <c r="C44" s="119"/>
      <c r="D44" s="119"/>
      <c r="E44" s="119"/>
      <c r="F44" s="119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</row>
    <row r="45" spans="1:21" s="39" customFormat="1" x14ac:dyDescent="0.25">
      <c r="A45" s="44"/>
      <c r="B45" s="43"/>
      <c r="C45" s="119"/>
      <c r="D45" s="119"/>
      <c r="E45" s="119"/>
      <c r="F45" s="119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</row>
    <row r="46" spans="1:21" s="39" customFormat="1" x14ac:dyDescent="0.25">
      <c r="A46"/>
      <c r="B46" s="43"/>
      <c r="C46" s="119"/>
      <c r="D46" s="119"/>
      <c r="E46" s="119"/>
      <c r="F46" s="119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</row>
    <row r="47" spans="1:21" s="39" customFormat="1" x14ac:dyDescent="0.25">
      <c r="A47"/>
      <c r="B47" s="42"/>
      <c r="C47" s="119"/>
      <c r="D47" s="119"/>
      <c r="E47" s="119"/>
      <c r="F47" s="119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</row>
    <row r="48" spans="1:21" s="39" customFormat="1" x14ac:dyDescent="0.25">
      <c r="A48"/>
      <c r="B48" s="42"/>
      <c r="C48" s="119"/>
      <c r="D48" s="119"/>
      <c r="E48" s="119"/>
      <c r="F48" s="119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</row>
  </sheetData>
  <mergeCells count="68">
    <mergeCell ref="F35:H35"/>
    <mergeCell ref="I35:K35"/>
    <mergeCell ref="L35:N35"/>
    <mergeCell ref="O35:Q35"/>
    <mergeCell ref="R35:T35"/>
    <mergeCell ref="F33:H33"/>
    <mergeCell ref="I33:K33"/>
    <mergeCell ref="L33:N33"/>
    <mergeCell ref="O33:Q33"/>
    <mergeCell ref="R33:T33"/>
    <mergeCell ref="F34:H34"/>
    <mergeCell ref="I34:K34"/>
    <mergeCell ref="L34:N34"/>
    <mergeCell ref="O34:Q34"/>
    <mergeCell ref="R34:T34"/>
    <mergeCell ref="F31:H31"/>
    <mergeCell ref="I31:K31"/>
    <mergeCell ref="L31:N31"/>
    <mergeCell ref="O31:Q31"/>
    <mergeCell ref="R31:T31"/>
    <mergeCell ref="F32:H32"/>
    <mergeCell ref="I32:K32"/>
    <mergeCell ref="L32:N32"/>
    <mergeCell ref="O32:Q32"/>
    <mergeCell ref="R32:T32"/>
    <mergeCell ref="F28:H28"/>
    <mergeCell ref="I28:K28"/>
    <mergeCell ref="L28:N28"/>
    <mergeCell ref="O28:Q28"/>
    <mergeCell ref="R28:T28"/>
    <mergeCell ref="F29:H29"/>
    <mergeCell ref="I29:K29"/>
    <mergeCell ref="L29:N29"/>
    <mergeCell ref="O29:Q29"/>
    <mergeCell ref="R29:T29"/>
    <mergeCell ref="F26:H26"/>
    <mergeCell ref="I26:K26"/>
    <mergeCell ref="L26:N26"/>
    <mergeCell ref="O26:Q26"/>
    <mergeCell ref="R26:T26"/>
    <mergeCell ref="F27:H27"/>
    <mergeCell ref="I27:K27"/>
    <mergeCell ref="L27:N27"/>
    <mergeCell ref="O27:Q27"/>
    <mergeCell ref="R27:T27"/>
    <mergeCell ref="F24:H24"/>
    <mergeCell ref="I24:K24"/>
    <mergeCell ref="L24:N24"/>
    <mergeCell ref="O24:Q24"/>
    <mergeCell ref="R24:T24"/>
    <mergeCell ref="F25:H25"/>
    <mergeCell ref="I25:K25"/>
    <mergeCell ref="L25:N25"/>
    <mergeCell ref="O25:Q25"/>
    <mergeCell ref="R25:T25"/>
    <mergeCell ref="U4:U5"/>
    <mergeCell ref="D1:F1"/>
    <mergeCell ref="D2:F2"/>
    <mergeCell ref="A4:A5"/>
    <mergeCell ref="B4:B5"/>
    <mergeCell ref="C4:C5"/>
    <mergeCell ref="D4:D5"/>
    <mergeCell ref="E4:E5"/>
    <mergeCell ref="G4:H4"/>
    <mergeCell ref="J4:K4"/>
    <mergeCell ref="M4:N4"/>
    <mergeCell ref="P4:Q4"/>
    <mergeCell ref="S4:T4"/>
  </mergeCells>
  <conditionalFormatting sqref="F6:F21 I17:I21 L6:L21 O18:O21 R6:R21">
    <cfRule type="expression" dxfId="99" priority="31">
      <formula>F6=MIN($F6,$I6,$L6,$O6,$R6)</formula>
    </cfRule>
  </conditionalFormatting>
  <conditionalFormatting sqref="G22 J22 M22 P22 S22">
    <cfRule type="expression" dxfId="98" priority="30">
      <formula>G22=MIN($G$22,$J$22,$M$22,$P$22,$S$22)</formula>
    </cfRule>
  </conditionalFormatting>
  <conditionalFormatting sqref="G23 J23 M23 P23 S23">
    <cfRule type="expression" dxfId="97" priority="29">
      <formula>G23=MIN($G$23,$J$23,$M$23,$P$23,$S$23)</formula>
    </cfRule>
  </conditionalFormatting>
  <conditionalFormatting sqref="G30 J30 M30 P30 S30">
    <cfRule type="expression" dxfId="96" priority="28">
      <formula>G30=MIN($G$30,$J$30,$M$30,$P$30,$S$30)</formula>
    </cfRule>
  </conditionalFormatting>
  <conditionalFormatting sqref="A30:XFD30 A24:F24 U24:XFD29 A36:XFD1048576 U31:XFD35 A31:F31 A1:XFD5 A22:XFD23 A6:A20 A21:B21 F18:XFD21 A29:F29 A25:E28 A35:F35 A32:E34 F6:H16 J6:N16 F17:N17 P6:XFD17 R9:R21">
    <cfRule type="expression" priority="27" stopIfTrue="1">
      <formula>ISBLANK(A1)=TRUE</formula>
    </cfRule>
  </conditionalFormatting>
  <conditionalFormatting sqref="I24 I29">
    <cfRule type="expression" priority="26" stopIfTrue="1">
      <formula>ISBLANK(I24)=TRUE</formula>
    </cfRule>
  </conditionalFormatting>
  <conditionalFormatting sqref="L24 L29">
    <cfRule type="expression" priority="25" stopIfTrue="1">
      <formula>ISBLANK(L24)=TRUE</formula>
    </cfRule>
  </conditionalFormatting>
  <conditionalFormatting sqref="O24 O29">
    <cfRule type="expression" priority="24" stopIfTrue="1">
      <formula>ISBLANK(O24)=TRUE</formula>
    </cfRule>
  </conditionalFormatting>
  <conditionalFormatting sqref="R24:R29">
    <cfRule type="expression" priority="23" stopIfTrue="1">
      <formula>ISBLANK(R24)=TRUE</formula>
    </cfRule>
  </conditionalFormatting>
  <conditionalFormatting sqref="I31 I35">
    <cfRule type="expression" priority="22" stopIfTrue="1">
      <formula>ISBLANK(I31)=TRUE</formula>
    </cfRule>
  </conditionalFormatting>
  <conditionalFormatting sqref="L31 L35">
    <cfRule type="expression" priority="21" stopIfTrue="1">
      <formula>ISBLANK(L31)=TRUE</formula>
    </cfRule>
  </conditionalFormatting>
  <conditionalFormatting sqref="O31 O35">
    <cfRule type="expression" priority="20" stopIfTrue="1">
      <formula>ISBLANK(O31)=TRUE</formula>
    </cfRule>
  </conditionalFormatting>
  <conditionalFormatting sqref="R31:R35">
    <cfRule type="expression" priority="19" stopIfTrue="1">
      <formula>ISBLANK(R31)=TRUE</formula>
    </cfRule>
  </conditionalFormatting>
  <conditionalFormatting sqref="B6:B20">
    <cfRule type="expression" priority="14" stopIfTrue="1">
      <formula>ISBLANK(B6)=TRUE</formula>
    </cfRule>
  </conditionalFormatting>
  <conditionalFormatting sqref="C6:E21">
    <cfRule type="expression" priority="13" stopIfTrue="1">
      <formula>ISBLANK(C6)=TRUE</formula>
    </cfRule>
  </conditionalFormatting>
  <conditionalFormatting sqref="F25:F28">
    <cfRule type="expression" priority="12" stopIfTrue="1">
      <formula>ISBLANK(F25)=TRUE</formula>
    </cfRule>
  </conditionalFormatting>
  <conditionalFormatting sqref="I25:I28">
    <cfRule type="expression" priority="11" stopIfTrue="1">
      <formula>ISBLANK(I25)=TRUE</formula>
    </cfRule>
  </conditionalFormatting>
  <conditionalFormatting sqref="L25:L28">
    <cfRule type="expression" priority="10" stopIfTrue="1">
      <formula>ISBLANK(L25)=TRUE</formula>
    </cfRule>
  </conditionalFormatting>
  <conditionalFormatting sqref="O25:O28">
    <cfRule type="expression" priority="9" stopIfTrue="1">
      <formula>ISBLANK(O25)=TRUE</formula>
    </cfRule>
  </conditionalFormatting>
  <conditionalFormatting sqref="F32:F34">
    <cfRule type="expression" priority="8" stopIfTrue="1">
      <formula>ISBLANK(F32)=TRUE</formula>
    </cfRule>
  </conditionalFormatting>
  <conditionalFormatting sqref="I32:I34">
    <cfRule type="expression" priority="7" stopIfTrue="1">
      <formula>ISBLANK(I32)=TRUE</formula>
    </cfRule>
  </conditionalFormatting>
  <conditionalFormatting sqref="L32:L34">
    <cfRule type="expression" priority="6" stopIfTrue="1">
      <formula>ISBLANK(L32)=TRUE</formula>
    </cfRule>
  </conditionalFormatting>
  <conditionalFormatting sqref="O32:O34">
    <cfRule type="expression" priority="5" stopIfTrue="1">
      <formula>ISBLANK(O32)=TRUE</formula>
    </cfRule>
  </conditionalFormatting>
  <conditionalFormatting sqref="I6:I16">
    <cfRule type="expression" priority="3" stopIfTrue="1">
      <formula>ISBLANK(I6)=TRUE</formula>
    </cfRule>
  </conditionalFormatting>
  <conditionalFormatting sqref="I6:I16">
    <cfRule type="expression" dxfId="95" priority="4">
      <formula>I6=MIN($F6,$I6,$L6,#REF!,#REF!)</formula>
    </cfRule>
  </conditionalFormatting>
  <conditionalFormatting sqref="O6:O17">
    <cfRule type="expression" priority="1" stopIfTrue="1">
      <formula>ISBLANK(O6)=TRUE</formula>
    </cfRule>
  </conditionalFormatting>
  <conditionalFormatting sqref="O6:O17">
    <cfRule type="expression" dxfId="94" priority="2">
      <formula>O6=MIN($F6,$I6,$L6,#REF!,#REF!)</formula>
    </cfRule>
  </conditionalFormatting>
  <hyperlinks>
    <hyperlink ref="O33" r:id="rId1" xr:uid="{89B05AB1-8D2B-4DF4-A314-FD55A14F545F}"/>
    <hyperlink ref="I33" r:id="rId2" xr:uid="{0AD39C26-8E79-45B1-8B3E-99A7BB2CF316}"/>
    <hyperlink ref="F33" r:id="rId3" xr:uid="{4485F22F-A287-42A0-A8E0-44BCAC31048D}"/>
    <hyperlink ref="R33" r:id="rId4" xr:uid="{EAB7E715-D107-4A3B-9CA4-50C6CE61D7BD}"/>
  </hyperlinks>
  <printOptions horizontalCentered="1"/>
  <pageMargins left="0.70866141732283472" right="0.70866141732283472" top="0.74803149606299213" bottom="0.74803149606299213" header="0.31496062992125984" footer="0.31496062992125984"/>
  <pageSetup paperSize="8" scale="66" orientation="landscape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63A7-5657-434B-8526-BFF50A660D52}">
  <sheetPr>
    <pageSetUpPr fitToPage="1"/>
  </sheetPr>
  <dimension ref="A1:U45"/>
  <sheetViews>
    <sheetView zoomScale="80" zoomScaleNormal="80" workbookViewId="0">
      <selection activeCell="N37" sqref="N37"/>
    </sheetView>
  </sheetViews>
  <sheetFormatPr defaultColWidth="9.140625" defaultRowHeight="15" x14ac:dyDescent="0.25"/>
  <cols>
    <col min="1" max="1" width="13.85546875" style="204" customWidth="1"/>
    <col min="2" max="2" width="20.7109375" style="40" customWidth="1"/>
    <col min="3" max="3" width="23.140625" style="204" bestFit="1" customWidth="1"/>
    <col min="4" max="4" width="8.7109375" style="204" customWidth="1"/>
    <col min="5" max="5" width="13.7109375" style="204" customWidth="1"/>
    <col min="6" max="7" width="13.42578125" style="39" customWidth="1"/>
    <col min="8" max="8" width="13.42578125" style="204" customWidth="1"/>
    <col min="9" max="11" width="13.28515625" style="204" customWidth="1"/>
    <col min="12" max="13" width="12.7109375" style="204" customWidth="1"/>
    <col min="14" max="14" width="13.140625" style="204" customWidth="1"/>
    <col min="15" max="16" width="12.7109375" style="204" customWidth="1"/>
    <col min="17" max="17" width="14.140625" style="204" customWidth="1"/>
    <col min="18" max="20" width="15" style="204" customWidth="1"/>
    <col min="21" max="21" width="20.7109375" style="204" customWidth="1"/>
    <col min="22" max="16384" width="9.140625" style="204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299</v>
      </c>
      <c r="E1" s="300"/>
      <c r="F1" s="300"/>
      <c r="G1" s="114"/>
    </row>
    <row r="2" spans="1:21" s="50" customFormat="1" ht="15.75" x14ac:dyDescent="0.25">
      <c r="A2" s="117" t="s">
        <v>195</v>
      </c>
      <c r="B2" s="116"/>
      <c r="C2" s="115" t="s">
        <v>194</v>
      </c>
      <c r="D2" s="301">
        <v>43846</v>
      </c>
      <c r="E2" s="301"/>
      <c r="F2" s="301"/>
      <c r="G2" s="114"/>
      <c r="I2" s="330" t="s">
        <v>632</v>
      </c>
      <c r="J2" s="330"/>
      <c r="K2" s="330"/>
    </row>
    <row r="3" spans="1:21" ht="15.75" thickBot="1" x14ac:dyDescent="0.3">
      <c r="I3" s="331" t="s">
        <v>631</v>
      </c>
      <c r="J3" s="331"/>
      <c r="K3" s="331"/>
    </row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298</v>
      </c>
      <c r="H4" s="319"/>
      <c r="I4" s="113" t="s">
        <v>184</v>
      </c>
      <c r="J4" s="317" t="s">
        <v>41</v>
      </c>
      <c r="K4" s="318"/>
      <c r="L4" s="112" t="s">
        <v>184</v>
      </c>
      <c r="M4" s="317" t="s">
        <v>297</v>
      </c>
      <c r="N4" s="319"/>
      <c r="O4" s="113" t="s">
        <v>184</v>
      </c>
      <c r="P4" s="317" t="s">
        <v>42</v>
      </c>
      <c r="Q4" s="318"/>
      <c r="R4" s="112" t="s">
        <v>184</v>
      </c>
      <c r="S4" s="317" t="s">
        <v>682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ht="15" customHeight="1" x14ac:dyDescent="0.25">
      <c r="A6" s="65">
        <v>1</v>
      </c>
      <c r="B6" s="64" t="s">
        <v>296</v>
      </c>
      <c r="C6" s="62" t="s">
        <v>293</v>
      </c>
      <c r="D6" s="63">
        <v>50</v>
      </c>
      <c r="E6" s="62" t="s">
        <v>228</v>
      </c>
      <c r="F6" s="139">
        <v>7.9</v>
      </c>
      <c r="G6" s="102">
        <f t="shared" ref="G6:G17" si="0">$D6*F6</f>
        <v>395</v>
      </c>
      <c r="H6" s="332" t="s">
        <v>295</v>
      </c>
      <c r="I6" s="105">
        <v>7.5</v>
      </c>
      <c r="J6" s="102">
        <f t="shared" ref="J6:J17" si="1">$D6*I6</f>
        <v>375</v>
      </c>
      <c r="K6" s="104"/>
      <c r="L6" s="103">
        <v>7.9</v>
      </c>
      <c r="M6" s="102">
        <f t="shared" ref="M6:M17" si="2">$D6*L6</f>
        <v>395</v>
      </c>
      <c r="N6" s="62"/>
      <c r="O6" s="105">
        <v>7.5</v>
      </c>
      <c r="P6" s="102">
        <f t="shared" ref="P6:P17" si="3">$D6*O6</f>
        <v>375</v>
      </c>
      <c r="Q6" s="104"/>
      <c r="R6" s="139">
        <v>6.5</v>
      </c>
      <c r="S6" s="102">
        <f t="shared" ref="S6:S17" si="4">$D6*R6</f>
        <v>325</v>
      </c>
      <c r="T6" s="62"/>
      <c r="U6" s="61"/>
    </row>
    <row r="7" spans="1:21" s="50" customFormat="1" x14ac:dyDescent="0.25">
      <c r="A7" s="205">
        <v>2</v>
      </c>
      <c r="B7" s="59"/>
      <c r="C7" s="57" t="s">
        <v>292</v>
      </c>
      <c r="D7" s="58">
        <v>50</v>
      </c>
      <c r="E7" s="62" t="s">
        <v>228</v>
      </c>
      <c r="F7" s="94">
        <v>8.9</v>
      </c>
      <c r="G7" s="93">
        <f t="shared" si="0"/>
        <v>445</v>
      </c>
      <c r="H7" s="333"/>
      <c r="I7" s="99">
        <v>8.5</v>
      </c>
      <c r="J7" s="93">
        <f t="shared" si="1"/>
        <v>425</v>
      </c>
      <c r="K7" s="95"/>
      <c r="L7" s="130">
        <v>8.9</v>
      </c>
      <c r="M7" s="93">
        <f t="shared" si="2"/>
        <v>445</v>
      </c>
      <c r="N7" s="57"/>
      <c r="O7" s="130">
        <v>8.5</v>
      </c>
      <c r="P7" s="93">
        <f t="shared" si="3"/>
        <v>425</v>
      </c>
      <c r="Q7" s="95"/>
      <c r="R7" s="97">
        <v>7</v>
      </c>
      <c r="S7" s="93">
        <f t="shared" si="4"/>
        <v>350</v>
      </c>
      <c r="T7" s="57"/>
      <c r="U7" s="206"/>
    </row>
    <row r="8" spans="1:21" s="50" customFormat="1" x14ac:dyDescent="0.25">
      <c r="A8" s="205">
        <v>3</v>
      </c>
      <c r="B8" s="59"/>
      <c r="C8" s="57" t="s">
        <v>291</v>
      </c>
      <c r="D8" s="58">
        <v>50</v>
      </c>
      <c r="E8" s="62" t="s">
        <v>228</v>
      </c>
      <c r="F8" s="94">
        <v>11.9</v>
      </c>
      <c r="G8" s="93">
        <f t="shared" si="0"/>
        <v>595</v>
      </c>
      <c r="H8" s="333"/>
      <c r="I8" s="99">
        <v>11.5</v>
      </c>
      <c r="J8" s="93">
        <f t="shared" si="1"/>
        <v>575</v>
      </c>
      <c r="K8" s="95"/>
      <c r="L8" s="130">
        <v>11.9</v>
      </c>
      <c r="M8" s="93">
        <f t="shared" si="2"/>
        <v>595</v>
      </c>
      <c r="N8" s="57"/>
      <c r="O8" s="132">
        <v>11.5</v>
      </c>
      <c r="P8" s="93">
        <f t="shared" si="3"/>
        <v>575</v>
      </c>
      <c r="Q8" s="95"/>
      <c r="R8" s="94">
        <v>8</v>
      </c>
      <c r="S8" s="93">
        <f t="shared" si="4"/>
        <v>400</v>
      </c>
      <c r="T8" s="57"/>
      <c r="U8" s="206"/>
    </row>
    <row r="9" spans="1:21" s="50" customFormat="1" x14ac:dyDescent="0.25">
      <c r="A9" s="205">
        <v>4</v>
      </c>
      <c r="B9" s="59"/>
      <c r="C9" s="57" t="s">
        <v>290</v>
      </c>
      <c r="D9" s="58">
        <v>50</v>
      </c>
      <c r="E9" s="62" t="s">
        <v>228</v>
      </c>
      <c r="F9" s="94">
        <v>15.5</v>
      </c>
      <c r="G9" s="93">
        <f t="shared" si="0"/>
        <v>775</v>
      </c>
      <c r="H9" s="333"/>
      <c r="I9" s="99">
        <v>15.5</v>
      </c>
      <c r="J9" s="93">
        <f t="shared" si="1"/>
        <v>775</v>
      </c>
      <c r="K9" s="95"/>
      <c r="L9" s="130">
        <v>13.9</v>
      </c>
      <c r="M9" s="93">
        <f t="shared" si="2"/>
        <v>695</v>
      </c>
      <c r="N9" s="57"/>
      <c r="O9" s="96">
        <f>I9</f>
        <v>15.5</v>
      </c>
      <c r="P9" s="93">
        <f t="shared" si="3"/>
        <v>775</v>
      </c>
      <c r="Q9" s="95"/>
      <c r="R9" s="94">
        <v>9.75</v>
      </c>
      <c r="S9" s="93">
        <f t="shared" si="4"/>
        <v>487.5</v>
      </c>
      <c r="T9" s="57"/>
      <c r="U9" s="206"/>
    </row>
    <row r="10" spans="1:21" s="50" customFormat="1" x14ac:dyDescent="0.25">
      <c r="A10" s="205">
        <v>5</v>
      </c>
      <c r="B10" s="59" t="s">
        <v>294</v>
      </c>
      <c r="C10" s="57" t="s">
        <v>293</v>
      </c>
      <c r="D10" s="58">
        <v>50</v>
      </c>
      <c r="E10" s="62" t="s">
        <v>228</v>
      </c>
      <c r="F10" s="94">
        <v>28</v>
      </c>
      <c r="G10" s="93">
        <f t="shared" si="0"/>
        <v>1400</v>
      </c>
      <c r="H10" s="333"/>
      <c r="I10" s="101">
        <v>20</v>
      </c>
      <c r="J10" s="93">
        <f t="shared" si="1"/>
        <v>1000</v>
      </c>
      <c r="K10" s="95"/>
      <c r="L10" s="130">
        <v>28</v>
      </c>
      <c r="M10" s="93">
        <f t="shared" si="2"/>
        <v>1400</v>
      </c>
      <c r="N10" s="57"/>
      <c r="O10" s="130">
        <v>26</v>
      </c>
      <c r="P10" s="93">
        <f t="shared" si="3"/>
        <v>1300</v>
      </c>
      <c r="Q10" s="95"/>
      <c r="R10" s="94">
        <v>20</v>
      </c>
      <c r="S10" s="93">
        <f t="shared" si="4"/>
        <v>1000</v>
      </c>
      <c r="T10" s="57"/>
      <c r="U10" s="206"/>
    </row>
    <row r="11" spans="1:21" s="50" customFormat="1" x14ac:dyDescent="0.25">
      <c r="A11" s="205">
        <v>6</v>
      </c>
      <c r="B11" s="59"/>
      <c r="C11" s="57" t="s">
        <v>292</v>
      </c>
      <c r="D11" s="58">
        <v>50</v>
      </c>
      <c r="E11" s="62" t="s">
        <v>228</v>
      </c>
      <c r="F11" s="94">
        <v>36</v>
      </c>
      <c r="G11" s="93">
        <f t="shared" si="0"/>
        <v>1800</v>
      </c>
      <c r="H11" s="333"/>
      <c r="I11" s="101">
        <v>28</v>
      </c>
      <c r="J11" s="93">
        <f t="shared" si="1"/>
        <v>1400</v>
      </c>
      <c r="K11" s="95"/>
      <c r="L11" s="97">
        <v>36</v>
      </c>
      <c r="M11" s="93">
        <f t="shared" si="2"/>
        <v>1800</v>
      </c>
      <c r="N11" s="57"/>
      <c r="O11" s="132">
        <v>34</v>
      </c>
      <c r="P11" s="93">
        <f t="shared" si="3"/>
        <v>1700</v>
      </c>
      <c r="Q11" s="95"/>
      <c r="R11" s="97">
        <v>24</v>
      </c>
      <c r="S11" s="93">
        <f t="shared" si="4"/>
        <v>1200</v>
      </c>
      <c r="T11" s="57"/>
      <c r="U11" s="206"/>
    </row>
    <row r="12" spans="1:21" s="50" customFormat="1" x14ac:dyDescent="0.25">
      <c r="A12" s="205">
        <v>7</v>
      </c>
      <c r="B12" s="59"/>
      <c r="C12" s="57" t="s">
        <v>291</v>
      </c>
      <c r="D12" s="58">
        <v>50</v>
      </c>
      <c r="E12" s="62" t="s">
        <v>228</v>
      </c>
      <c r="F12" s="94">
        <v>53</v>
      </c>
      <c r="G12" s="93">
        <f t="shared" si="0"/>
        <v>2650</v>
      </c>
      <c r="H12" s="333"/>
      <c r="I12" s="101">
        <v>36</v>
      </c>
      <c r="J12" s="93">
        <f t="shared" si="1"/>
        <v>1800</v>
      </c>
      <c r="K12" s="57"/>
      <c r="L12" s="97">
        <v>53</v>
      </c>
      <c r="M12" s="93">
        <f t="shared" si="2"/>
        <v>2650</v>
      </c>
      <c r="N12" s="57"/>
      <c r="O12" s="99">
        <v>50</v>
      </c>
      <c r="P12" s="93">
        <f t="shared" si="3"/>
        <v>2500</v>
      </c>
      <c r="Q12" s="95"/>
      <c r="R12" s="94">
        <v>28</v>
      </c>
      <c r="S12" s="93">
        <f t="shared" si="4"/>
        <v>1400</v>
      </c>
      <c r="T12" s="57"/>
      <c r="U12" s="206"/>
    </row>
    <row r="13" spans="1:21" s="50" customFormat="1" x14ac:dyDescent="0.25">
      <c r="A13" s="205">
        <v>8</v>
      </c>
      <c r="B13" s="59"/>
      <c r="C13" s="57" t="s">
        <v>290</v>
      </c>
      <c r="D13" s="58">
        <v>50</v>
      </c>
      <c r="E13" s="62" t="s">
        <v>228</v>
      </c>
      <c r="F13" s="94">
        <v>70</v>
      </c>
      <c r="G13" s="93">
        <f t="shared" si="0"/>
        <v>3500</v>
      </c>
      <c r="H13" s="333"/>
      <c r="I13" s="99">
        <v>60</v>
      </c>
      <c r="J13" s="93">
        <f t="shared" si="1"/>
        <v>3000</v>
      </c>
      <c r="K13" s="57"/>
      <c r="L13" s="97">
        <v>70</v>
      </c>
      <c r="M13" s="93">
        <f t="shared" si="2"/>
        <v>3500</v>
      </c>
      <c r="N13" s="57"/>
      <c r="O13" s="99">
        <v>60</v>
      </c>
      <c r="P13" s="93">
        <f t="shared" si="3"/>
        <v>3000</v>
      </c>
      <c r="Q13" s="95"/>
      <c r="R13" s="94">
        <v>34</v>
      </c>
      <c r="S13" s="93">
        <f t="shared" si="4"/>
        <v>1700</v>
      </c>
      <c r="T13" s="57"/>
      <c r="U13" s="206"/>
    </row>
    <row r="14" spans="1:21" s="155" customFormat="1" ht="25.5" x14ac:dyDescent="0.25">
      <c r="A14" s="157">
        <v>9</v>
      </c>
      <c r="B14" s="158" t="s">
        <v>289</v>
      </c>
      <c r="C14" s="161" t="s">
        <v>288</v>
      </c>
      <c r="D14" s="160">
        <v>50</v>
      </c>
      <c r="E14" s="161" t="s">
        <v>228</v>
      </c>
      <c r="F14" s="212">
        <v>5</v>
      </c>
      <c r="G14" s="163">
        <f t="shared" si="0"/>
        <v>250</v>
      </c>
      <c r="H14" s="333"/>
      <c r="I14" s="216">
        <v>4</v>
      </c>
      <c r="J14" s="163">
        <f t="shared" si="1"/>
        <v>200</v>
      </c>
      <c r="K14" s="161"/>
      <c r="L14" s="162">
        <v>5</v>
      </c>
      <c r="M14" s="163">
        <f t="shared" si="2"/>
        <v>250</v>
      </c>
      <c r="N14" s="161"/>
      <c r="O14" s="196">
        <v>4.5</v>
      </c>
      <c r="P14" s="163">
        <f t="shared" si="3"/>
        <v>225</v>
      </c>
      <c r="Q14" s="164"/>
      <c r="R14" s="212">
        <v>5</v>
      </c>
      <c r="S14" s="163">
        <f t="shared" si="4"/>
        <v>250</v>
      </c>
      <c r="T14" s="218" t="s">
        <v>686</v>
      </c>
      <c r="U14" s="166"/>
    </row>
    <row r="15" spans="1:21" s="50" customFormat="1" x14ac:dyDescent="0.25">
      <c r="A15" s="205">
        <v>10</v>
      </c>
      <c r="B15" s="59"/>
      <c r="C15" s="57" t="s">
        <v>287</v>
      </c>
      <c r="D15" s="58">
        <v>10</v>
      </c>
      <c r="E15" s="57" t="s">
        <v>285</v>
      </c>
      <c r="F15" s="94">
        <v>20</v>
      </c>
      <c r="G15" s="93">
        <f t="shared" si="0"/>
        <v>200</v>
      </c>
      <c r="H15" s="333"/>
      <c r="I15" s="99">
        <v>20</v>
      </c>
      <c r="J15" s="93">
        <f t="shared" si="1"/>
        <v>200</v>
      </c>
      <c r="K15" s="95"/>
      <c r="L15" s="97">
        <v>20</v>
      </c>
      <c r="M15" s="93">
        <f t="shared" si="2"/>
        <v>200</v>
      </c>
      <c r="N15" s="57"/>
      <c r="O15" s="99">
        <v>20</v>
      </c>
      <c r="P15" s="93">
        <f t="shared" si="3"/>
        <v>200</v>
      </c>
      <c r="Q15" s="95"/>
      <c r="R15" s="97">
        <v>25</v>
      </c>
      <c r="S15" s="93">
        <f t="shared" si="4"/>
        <v>250</v>
      </c>
      <c r="T15" s="57"/>
      <c r="U15" s="206"/>
    </row>
    <row r="16" spans="1:21" s="155" customFormat="1" ht="25.5" x14ac:dyDescent="0.25">
      <c r="A16" s="211">
        <v>11</v>
      </c>
      <c r="B16" s="158"/>
      <c r="C16" s="161" t="s">
        <v>286</v>
      </c>
      <c r="D16" s="160">
        <v>2</v>
      </c>
      <c r="E16" s="161" t="s">
        <v>285</v>
      </c>
      <c r="F16" s="212">
        <v>100</v>
      </c>
      <c r="G16" s="213">
        <f t="shared" si="0"/>
        <v>200</v>
      </c>
      <c r="H16" s="333"/>
      <c r="I16" s="196">
        <v>60</v>
      </c>
      <c r="J16" s="213">
        <f t="shared" si="1"/>
        <v>120</v>
      </c>
      <c r="K16" s="214"/>
      <c r="L16" s="162">
        <v>100</v>
      </c>
      <c r="M16" s="213">
        <f t="shared" si="2"/>
        <v>200</v>
      </c>
      <c r="N16" s="215"/>
      <c r="O16" s="216">
        <v>50</v>
      </c>
      <c r="P16" s="213">
        <f t="shared" si="3"/>
        <v>100</v>
      </c>
      <c r="Q16" s="161" t="s">
        <v>284</v>
      </c>
      <c r="R16" s="165">
        <v>100</v>
      </c>
      <c r="S16" s="213">
        <f t="shared" si="4"/>
        <v>200</v>
      </c>
      <c r="T16" s="219" t="s">
        <v>685</v>
      </c>
      <c r="U16" s="217"/>
    </row>
    <row r="17" spans="1:21" s="50" customFormat="1" x14ac:dyDescent="0.25">
      <c r="A17" s="79">
        <v>12</v>
      </c>
      <c r="B17" s="59" t="s">
        <v>179</v>
      </c>
      <c r="C17" s="57" t="s">
        <v>283</v>
      </c>
      <c r="D17" s="58">
        <v>2</v>
      </c>
      <c r="E17" s="57" t="s">
        <v>169</v>
      </c>
      <c r="F17" s="94">
        <v>70</v>
      </c>
      <c r="G17" s="122">
        <f t="shared" si="0"/>
        <v>140</v>
      </c>
      <c r="H17" s="334"/>
      <c r="I17" s="99">
        <v>70</v>
      </c>
      <c r="J17" s="122">
        <f t="shared" si="1"/>
        <v>140</v>
      </c>
      <c r="K17" s="124"/>
      <c r="L17" s="129">
        <v>65</v>
      </c>
      <c r="M17" s="122">
        <f t="shared" si="2"/>
        <v>130</v>
      </c>
      <c r="N17" s="76"/>
      <c r="O17" s="99">
        <v>70</v>
      </c>
      <c r="P17" s="122">
        <f t="shared" si="3"/>
        <v>140</v>
      </c>
      <c r="Q17" s="124"/>
      <c r="R17" s="123">
        <v>65</v>
      </c>
      <c r="S17" s="122">
        <f t="shared" si="4"/>
        <v>130</v>
      </c>
      <c r="T17" s="76"/>
      <c r="U17" s="75"/>
    </row>
    <row r="18" spans="1:21" s="50" customFormat="1" ht="15.75" thickBot="1" x14ac:dyDescent="0.3">
      <c r="A18" s="79"/>
      <c r="B18" s="78"/>
      <c r="C18" s="76"/>
      <c r="D18" s="77"/>
      <c r="E18" s="76"/>
      <c r="F18" s="123"/>
      <c r="G18" s="122"/>
      <c r="H18" s="76"/>
      <c r="I18" s="125"/>
      <c r="J18" s="122"/>
      <c r="K18" s="124"/>
      <c r="L18" s="97"/>
      <c r="M18" s="122"/>
      <c r="N18" s="76"/>
      <c r="O18" s="99"/>
      <c r="P18" s="122"/>
      <c r="Q18" s="124"/>
      <c r="R18" s="123"/>
      <c r="S18" s="122"/>
      <c r="T18" s="76"/>
      <c r="U18" s="75"/>
    </row>
    <row r="19" spans="1:21" s="40" customFormat="1" ht="15.75" thickBot="1" x14ac:dyDescent="0.3">
      <c r="A19" s="89"/>
      <c r="B19" s="88" t="s">
        <v>162</v>
      </c>
      <c r="C19" s="83"/>
      <c r="D19" s="88"/>
      <c r="E19" s="83"/>
      <c r="F19" s="85"/>
      <c r="G19" s="84">
        <f>SUM(G6:G18)</f>
        <v>12350</v>
      </c>
      <c r="H19" s="83"/>
      <c r="I19" s="87"/>
      <c r="J19" s="84">
        <f>SUM(J6:J18)</f>
        <v>10010</v>
      </c>
      <c r="K19" s="86"/>
      <c r="L19" s="85"/>
      <c r="M19" s="84">
        <f>SUM(M6:M18)</f>
        <v>12260</v>
      </c>
      <c r="N19" s="83"/>
      <c r="O19" s="87"/>
      <c r="P19" s="84">
        <f>SUM(P6:P18)</f>
        <v>11315</v>
      </c>
      <c r="Q19" s="86"/>
      <c r="R19" s="85"/>
      <c r="S19" s="84">
        <f>SUM(S6:S18)</f>
        <v>7692.5</v>
      </c>
      <c r="T19" s="83"/>
      <c r="U19" s="82"/>
    </row>
    <row r="20" spans="1:21" s="66" customFormat="1" ht="15.75" thickBot="1" x14ac:dyDescent="0.3">
      <c r="A20" s="81"/>
      <c r="B20" s="70" t="s">
        <v>161</v>
      </c>
      <c r="C20" s="68"/>
      <c r="D20" s="70"/>
      <c r="E20" s="68"/>
      <c r="F20" s="73"/>
      <c r="G20" s="69">
        <f>RANK(G19,$G19:$S19,1)</f>
        <v>5</v>
      </c>
      <c r="H20" s="68"/>
      <c r="I20" s="80"/>
      <c r="J20" s="69">
        <f>RANK(J19,$G19:$S19,1)</f>
        <v>2</v>
      </c>
      <c r="K20" s="71"/>
      <c r="L20" s="73"/>
      <c r="M20" s="69">
        <f>RANK(M19,$G19:$S19,1)</f>
        <v>4</v>
      </c>
      <c r="N20" s="68"/>
      <c r="O20" s="80"/>
      <c r="P20" s="69">
        <f>RANK(P19,$G19:$S19,1)</f>
        <v>3</v>
      </c>
      <c r="Q20" s="71"/>
      <c r="R20" s="73"/>
      <c r="S20" s="69">
        <f>RANK(S19,$G19:$S19,1)</f>
        <v>1</v>
      </c>
      <c r="T20" s="68"/>
      <c r="U20" s="67"/>
    </row>
    <row r="21" spans="1:21" s="50" customFormat="1" ht="30" customHeight="1" x14ac:dyDescent="0.25">
      <c r="A21" s="65"/>
      <c r="B21" s="64"/>
      <c r="C21" s="62"/>
      <c r="D21" s="63"/>
      <c r="E21" s="62"/>
      <c r="F21" s="294"/>
      <c r="G21" s="295"/>
      <c r="H21" s="296"/>
      <c r="I21" s="294"/>
      <c r="J21" s="295"/>
      <c r="K21" s="296"/>
      <c r="L21" s="294"/>
      <c r="M21" s="295"/>
      <c r="N21" s="296"/>
      <c r="O21" s="294"/>
      <c r="P21" s="295"/>
      <c r="Q21" s="296"/>
      <c r="R21" s="335"/>
      <c r="S21" s="336"/>
      <c r="T21" s="337"/>
      <c r="U21" s="61"/>
    </row>
    <row r="22" spans="1:21" s="50" customFormat="1" x14ac:dyDescent="0.25">
      <c r="A22" s="205"/>
      <c r="B22" s="59" t="s">
        <v>160</v>
      </c>
      <c r="C22" s="57" t="s">
        <v>159</v>
      </c>
      <c r="D22" s="58"/>
      <c r="E22" s="57"/>
      <c r="F22" s="297"/>
      <c r="G22" s="290"/>
      <c r="H22" s="291"/>
      <c r="I22" s="297">
        <v>43464</v>
      </c>
      <c r="J22" s="290"/>
      <c r="K22" s="291"/>
      <c r="L22" s="311">
        <v>43829</v>
      </c>
      <c r="M22" s="312"/>
      <c r="N22" s="313"/>
      <c r="O22" s="297">
        <v>43464</v>
      </c>
      <c r="P22" s="290"/>
      <c r="Q22" s="291"/>
      <c r="R22" s="311">
        <v>44227</v>
      </c>
      <c r="S22" s="312"/>
      <c r="T22" s="313"/>
      <c r="U22" s="206"/>
    </row>
    <row r="23" spans="1:21" s="50" customFormat="1" x14ac:dyDescent="0.25">
      <c r="A23" s="205"/>
      <c r="B23" s="59"/>
      <c r="C23" s="57" t="s">
        <v>157</v>
      </c>
      <c r="D23" s="58"/>
      <c r="E23" s="57"/>
      <c r="F23" s="310"/>
      <c r="G23" s="290"/>
      <c r="H23" s="291"/>
      <c r="I23" s="292" t="s">
        <v>282</v>
      </c>
      <c r="J23" s="290"/>
      <c r="K23" s="291"/>
      <c r="L23" s="292" t="s">
        <v>281</v>
      </c>
      <c r="M23" s="290"/>
      <c r="N23" s="291"/>
      <c r="O23" s="292" t="s">
        <v>280</v>
      </c>
      <c r="P23" s="290"/>
      <c r="Q23" s="291"/>
      <c r="R23" s="310"/>
      <c r="S23" s="290"/>
      <c r="T23" s="291"/>
      <c r="U23" s="206"/>
    </row>
    <row r="24" spans="1:21" s="50" customFormat="1" x14ac:dyDescent="0.25">
      <c r="A24" s="205"/>
      <c r="B24" s="59"/>
      <c r="C24" s="57" t="s">
        <v>154</v>
      </c>
      <c r="D24" s="58"/>
      <c r="E24" s="57"/>
      <c r="F24" s="292"/>
      <c r="G24" s="290"/>
      <c r="H24" s="291"/>
      <c r="I24" s="292" t="s">
        <v>279</v>
      </c>
      <c r="J24" s="290"/>
      <c r="K24" s="291"/>
      <c r="L24" s="292" t="s">
        <v>279</v>
      </c>
      <c r="M24" s="290"/>
      <c r="N24" s="291"/>
      <c r="O24" s="292" t="s">
        <v>279</v>
      </c>
      <c r="P24" s="290"/>
      <c r="Q24" s="291"/>
      <c r="R24" s="292" t="s">
        <v>151</v>
      </c>
      <c r="S24" s="290"/>
      <c r="T24" s="291"/>
      <c r="U24" s="206"/>
    </row>
    <row r="25" spans="1:21" s="50" customFormat="1" x14ac:dyDescent="0.25">
      <c r="A25" s="205"/>
      <c r="B25" s="59"/>
      <c r="C25" s="57"/>
      <c r="D25" s="58"/>
      <c r="E25" s="57"/>
      <c r="F25" s="292"/>
      <c r="G25" s="290"/>
      <c r="H25" s="291"/>
      <c r="I25" s="292" t="s">
        <v>278</v>
      </c>
      <c r="J25" s="290"/>
      <c r="K25" s="291"/>
      <c r="L25" s="292" t="s">
        <v>277</v>
      </c>
      <c r="M25" s="290"/>
      <c r="N25" s="291"/>
      <c r="O25" s="292" t="s">
        <v>276</v>
      </c>
      <c r="P25" s="290"/>
      <c r="Q25" s="291"/>
      <c r="R25" s="292"/>
      <c r="S25" s="290"/>
      <c r="T25" s="291"/>
      <c r="U25" s="206"/>
    </row>
    <row r="26" spans="1:21" s="50" customFormat="1" ht="15.75" thickBot="1" x14ac:dyDescent="0.3">
      <c r="A26" s="79"/>
      <c r="B26" s="78"/>
      <c r="C26" s="76"/>
      <c r="D26" s="77"/>
      <c r="E26" s="76"/>
      <c r="F26" s="284"/>
      <c r="G26" s="285"/>
      <c r="H26" s="286"/>
      <c r="I26" s="284"/>
      <c r="J26" s="285"/>
      <c r="K26" s="286"/>
      <c r="L26" s="284"/>
      <c r="M26" s="285"/>
      <c r="N26" s="286"/>
      <c r="O26" s="284"/>
      <c r="P26" s="285"/>
      <c r="Q26" s="286"/>
      <c r="R26" s="284"/>
      <c r="S26" s="285"/>
      <c r="T26" s="286"/>
      <c r="U26" s="75"/>
    </row>
    <row r="27" spans="1:21" s="66" customFormat="1" ht="15.75" thickBot="1" x14ac:dyDescent="0.3">
      <c r="A27" s="74"/>
      <c r="B27" s="70" t="s">
        <v>148</v>
      </c>
      <c r="C27" s="68"/>
      <c r="D27" s="70"/>
      <c r="E27" s="68"/>
      <c r="F27" s="73"/>
      <c r="G27" s="69">
        <f>G20</f>
        <v>5</v>
      </c>
      <c r="H27" s="68"/>
      <c r="I27" s="72"/>
      <c r="J27" s="69">
        <f>J20</f>
        <v>2</v>
      </c>
      <c r="K27" s="71"/>
      <c r="L27" s="70"/>
      <c r="M27" s="69">
        <f>M20</f>
        <v>4</v>
      </c>
      <c r="N27" s="68"/>
      <c r="O27" s="72"/>
      <c r="P27" s="69">
        <f>P20</f>
        <v>3</v>
      </c>
      <c r="Q27" s="71"/>
      <c r="R27" s="70"/>
      <c r="S27" s="69">
        <f>S20</f>
        <v>1</v>
      </c>
      <c r="T27" s="68"/>
      <c r="U27" s="67"/>
    </row>
    <row r="28" spans="1:21" s="50" customFormat="1" x14ac:dyDescent="0.25">
      <c r="A28" s="65"/>
      <c r="B28" s="64"/>
      <c r="C28" s="62"/>
      <c r="D28" s="63"/>
      <c r="E28" s="62"/>
      <c r="F28" s="294"/>
      <c r="G28" s="295"/>
      <c r="H28" s="296"/>
      <c r="I28" s="294"/>
      <c r="J28" s="295"/>
      <c r="K28" s="296"/>
      <c r="L28" s="294"/>
      <c r="M28" s="295"/>
      <c r="N28" s="296"/>
      <c r="O28" s="294"/>
      <c r="P28" s="295"/>
      <c r="Q28" s="296"/>
      <c r="R28" s="294"/>
      <c r="S28" s="295"/>
      <c r="T28" s="296"/>
      <c r="U28" s="61"/>
    </row>
    <row r="29" spans="1:21" s="50" customFormat="1" x14ac:dyDescent="0.25">
      <c r="A29" s="205"/>
      <c r="B29" s="59" t="s">
        <v>147</v>
      </c>
      <c r="C29" s="57" t="s">
        <v>146</v>
      </c>
      <c r="D29" s="58"/>
      <c r="E29" s="57"/>
      <c r="F29" s="292" t="s">
        <v>629</v>
      </c>
      <c r="G29" s="290"/>
      <c r="H29" s="291"/>
      <c r="I29" s="292" t="s">
        <v>755</v>
      </c>
      <c r="J29" s="290"/>
      <c r="K29" s="291"/>
      <c r="L29" s="292" t="s">
        <v>275</v>
      </c>
      <c r="M29" s="290"/>
      <c r="N29" s="291"/>
      <c r="O29" s="292" t="s">
        <v>43</v>
      </c>
      <c r="P29" s="290"/>
      <c r="Q29" s="291"/>
      <c r="R29" s="292" t="s">
        <v>701</v>
      </c>
      <c r="S29" s="290"/>
      <c r="T29" s="291"/>
      <c r="U29" s="206"/>
    </row>
    <row r="30" spans="1:21" s="50" customFormat="1" x14ac:dyDescent="0.25">
      <c r="A30" s="205"/>
      <c r="B30" s="59"/>
      <c r="C30" s="57" t="s">
        <v>144</v>
      </c>
      <c r="D30" s="58"/>
      <c r="E30" s="57"/>
      <c r="F30" s="289" t="s">
        <v>633</v>
      </c>
      <c r="G30" s="290"/>
      <c r="H30" s="291"/>
      <c r="I30" s="289" t="s">
        <v>754</v>
      </c>
      <c r="J30" s="290"/>
      <c r="K30" s="291"/>
      <c r="L30" s="292" t="s">
        <v>274</v>
      </c>
      <c r="M30" s="290"/>
      <c r="N30" s="291"/>
      <c r="O30" s="292" t="s">
        <v>273</v>
      </c>
      <c r="P30" s="290"/>
      <c r="Q30" s="291"/>
      <c r="R30" s="289" t="s">
        <v>683</v>
      </c>
      <c r="S30" s="290"/>
      <c r="T30" s="291"/>
      <c r="U30" s="206"/>
    </row>
    <row r="31" spans="1:21" s="50" customFormat="1" x14ac:dyDescent="0.25">
      <c r="A31" s="205"/>
      <c r="B31" s="59"/>
      <c r="C31" s="57" t="s">
        <v>142</v>
      </c>
      <c r="D31" s="58"/>
      <c r="E31" s="57"/>
      <c r="F31" s="292" t="s">
        <v>630</v>
      </c>
      <c r="G31" s="290"/>
      <c r="H31" s="291"/>
      <c r="I31" s="292" t="s">
        <v>756</v>
      </c>
      <c r="J31" s="290"/>
      <c r="K31" s="291"/>
      <c r="L31" s="292" t="s">
        <v>272</v>
      </c>
      <c r="M31" s="290"/>
      <c r="N31" s="291"/>
      <c r="O31" s="292" t="s">
        <v>44</v>
      </c>
      <c r="P31" s="290"/>
      <c r="Q31" s="291"/>
      <c r="R31" s="292" t="s">
        <v>684</v>
      </c>
      <c r="S31" s="290"/>
      <c r="T31" s="291"/>
      <c r="U31" s="206"/>
    </row>
    <row r="32" spans="1:21" s="50" customFormat="1" ht="15.75" thickBot="1" x14ac:dyDescent="0.3">
      <c r="A32" s="207"/>
      <c r="B32" s="54"/>
      <c r="C32" s="52"/>
      <c r="D32" s="53"/>
      <c r="E32" s="52"/>
      <c r="F32" s="284"/>
      <c r="G32" s="285"/>
      <c r="H32" s="286"/>
      <c r="I32" s="284"/>
      <c r="J32" s="285"/>
      <c r="K32" s="286"/>
      <c r="L32" s="284"/>
      <c r="M32" s="285"/>
      <c r="N32" s="286"/>
      <c r="O32" s="284"/>
      <c r="P32" s="285"/>
      <c r="Q32" s="286"/>
      <c r="R32" s="284"/>
      <c r="S32" s="285"/>
      <c r="T32" s="286"/>
      <c r="U32" s="208"/>
    </row>
    <row r="33" spans="1:11" ht="15.75" x14ac:dyDescent="0.25">
      <c r="I33" s="330" t="s">
        <v>632</v>
      </c>
      <c r="J33" s="330"/>
      <c r="K33" s="330"/>
    </row>
    <row r="34" spans="1:11" x14ac:dyDescent="0.25">
      <c r="A34" s="204" t="s">
        <v>140</v>
      </c>
      <c r="B34" s="44" t="s">
        <v>139</v>
      </c>
      <c r="I34" s="331" t="s">
        <v>631</v>
      </c>
      <c r="J34" s="331"/>
      <c r="K34" s="331"/>
    </row>
    <row r="39" spans="1:11" x14ac:dyDescent="0.25">
      <c r="A39" s="49" t="s">
        <v>138</v>
      </c>
      <c r="B39"/>
      <c r="C39"/>
      <c r="D39" s="121"/>
      <c r="E39" s="121"/>
      <c r="F39" s="204"/>
    </row>
    <row r="40" spans="1:11" x14ac:dyDescent="0.25">
      <c r="A40" s="48" t="s">
        <v>137</v>
      </c>
      <c r="B40" s="47" t="s">
        <v>136</v>
      </c>
      <c r="C40" s="120" t="s">
        <v>135</v>
      </c>
      <c r="D40" s="120"/>
      <c r="E40" s="120"/>
      <c r="F40" s="120"/>
    </row>
    <row r="41" spans="1:11" x14ac:dyDescent="0.25">
      <c r="A41" s="44"/>
      <c r="B41" s="45"/>
      <c r="C41" s="119"/>
      <c r="D41" s="119"/>
      <c r="E41" s="119"/>
      <c r="F41" s="119"/>
    </row>
    <row r="42" spans="1:11" x14ac:dyDescent="0.25">
      <c r="A42" s="44"/>
      <c r="B42" s="43"/>
      <c r="C42" s="119"/>
      <c r="D42" s="119"/>
      <c r="E42" s="119"/>
      <c r="F42" s="119"/>
    </row>
    <row r="43" spans="1:11" x14ac:dyDescent="0.25">
      <c r="A43"/>
      <c r="B43" s="43"/>
      <c r="C43" s="119"/>
      <c r="D43" s="119"/>
      <c r="E43" s="119"/>
      <c r="F43" s="119"/>
    </row>
    <row r="44" spans="1:11" x14ac:dyDescent="0.25">
      <c r="A44"/>
      <c r="B44" s="42"/>
      <c r="C44" s="119"/>
      <c r="D44" s="119"/>
      <c r="E44" s="119"/>
      <c r="F44" s="119"/>
    </row>
    <row r="45" spans="1:11" x14ac:dyDescent="0.25">
      <c r="A45"/>
      <c r="B45" s="42"/>
      <c r="C45" s="119"/>
      <c r="D45" s="119"/>
      <c r="E45" s="119"/>
      <c r="F45" s="119"/>
    </row>
  </sheetData>
  <mergeCells count="73">
    <mergeCell ref="A4:A5"/>
    <mergeCell ref="B4:B5"/>
    <mergeCell ref="C4:C5"/>
    <mergeCell ref="D4:D5"/>
    <mergeCell ref="E4:E5"/>
    <mergeCell ref="M4:N4"/>
    <mergeCell ref="P4:Q4"/>
    <mergeCell ref="S4:T4"/>
    <mergeCell ref="U4:U5"/>
    <mergeCell ref="D1:F1"/>
    <mergeCell ref="D2:F2"/>
    <mergeCell ref="I2:K2"/>
    <mergeCell ref="I3:K3"/>
    <mergeCell ref="G4:H4"/>
    <mergeCell ref="J4:K4"/>
    <mergeCell ref="L21:N21"/>
    <mergeCell ref="O21:Q21"/>
    <mergeCell ref="R21:T21"/>
    <mergeCell ref="F22:H22"/>
    <mergeCell ref="I22:K22"/>
    <mergeCell ref="L22:N22"/>
    <mergeCell ref="O22:Q22"/>
    <mergeCell ref="R22:T22"/>
    <mergeCell ref="F21:H21"/>
    <mergeCell ref="I21:K21"/>
    <mergeCell ref="L23:N23"/>
    <mergeCell ref="O23:Q23"/>
    <mergeCell ref="R23:T23"/>
    <mergeCell ref="F24:H24"/>
    <mergeCell ref="I24:K24"/>
    <mergeCell ref="L24:N24"/>
    <mergeCell ref="O24:Q24"/>
    <mergeCell ref="R24:T24"/>
    <mergeCell ref="F23:H23"/>
    <mergeCell ref="I23:K23"/>
    <mergeCell ref="L25:N25"/>
    <mergeCell ref="O25:Q25"/>
    <mergeCell ref="R25:T25"/>
    <mergeCell ref="F26:H26"/>
    <mergeCell ref="I26:K26"/>
    <mergeCell ref="L26:N26"/>
    <mergeCell ref="O26:Q26"/>
    <mergeCell ref="R26:T26"/>
    <mergeCell ref="L28:N28"/>
    <mergeCell ref="O28:Q28"/>
    <mergeCell ref="R28:T28"/>
    <mergeCell ref="F29:H29"/>
    <mergeCell ref="I29:K29"/>
    <mergeCell ref="L29:N29"/>
    <mergeCell ref="O29:Q29"/>
    <mergeCell ref="R29:T29"/>
    <mergeCell ref="L32:N32"/>
    <mergeCell ref="O32:Q32"/>
    <mergeCell ref="R32:T32"/>
    <mergeCell ref="H6:H17"/>
    <mergeCell ref="F30:H30"/>
    <mergeCell ref="I30:K30"/>
    <mergeCell ref="L30:N30"/>
    <mergeCell ref="O30:Q30"/>
    <mergeCell ref="R30:T30"/>
    <mergeCell ref="F31:H31"/>
    <mergeCell ref="I31:K31"/>
    <mergeCell ref="L31:N31"/>
    <mergeCell ref="O31:Q31"/>
    <mergeCell ref="R31:T31"/>
    <mergeCell ref="F28:H28"/>
    <mergeCell ref="I28:K28"/>
    <mergeCell ref="I33:K33"/>
    <mergeCell ref="I34:K34"/>
    <mergeCell ref="F32:H32"/>
    <mergeCell ref="I32:K32"/>
    <mergeCell ref="F25:H25"/>
    <mergeCell ref="I25:K25"/>
  </mergeCells>
  <conditionalFormatting sqref="F18 I18 R6:R18">
    <cfRule type="expression" dxfId="93" priority="39">
      <formula>F6=MIN($F6,$I6,$L6,$O6,$R6)</formula>
    </cfRule>
  </conditionalFormatting>
  <conditionalFormatting sqref="G19 J19 M19 P19 S19">
    <cfRule type="expression" dxfId="92" priority="38">
      <formula>G19=MIN($G$19,$J$19,$M$19,$P$19,$S$19)</formula>
    </cfRule>
  </conditionalFormatting>
  <conditionalFormatting sqref="G20 J20 M20 P20 S20">
    <cfRule type="expression" dxfId="91" priority="37">
      <formula>G20=MIN($G$20,$J$20,$M$20,$P$20,$S$20)</formula>
    </cfRule>
  </conditionalFormatting>
  <conditionalFormatting sqref="G27 J27 M27 P27 S27">
    <cfRule type="expression" dxfId="90" priority="36">
      <formula>G27=MIN($G$27,$J$27,$M$27,$P$27,$S$27)</formula>
    </cfRule>
  </conditionalFormatting>
  <conditionalFormatting sqref="A27:XFD27 A21:F26 U21:XFD26 A35:XFD1048576 U28:XFD32 A28:F28 A4:XFD5 A1:C2 G1:XFD1 A19:XFD20 A6:A17 G6:G17 J6:K17 A18:K18 M6:N18 P6:XFD15 P17:XFD18 P16 R16:XFD16 A32:F32 A29:E31 G2:H2 A3:H3 L2:XFD3 A33:H34 L33:XFD34">
    <cfRule type="expression" priority="35" stopIfTrue="1">
      <formula>ISBLANK(A1)=TRUE</formula>
    </cfRule>
  </conditionalFormatting>
  <conditionalFormatting sqref="I21 I26">
    <cfRule type="expression" priority="34" stopIfTrue="1">
      <formula>ISBLANK(I21)=TRUE</formula>
    </cfRule>
  </conditionalFormatting>
  <conditionalFormatting sqref="L21 L26">
    <cfRule type="expression" priority="33" stopIfTrue="1">
      <formula>ISBLANK(L21)=TRUE</formula>
    </cfRule>
  </conditionalFormatting>
  <conditionalFormatting sqref="O21 O26">
    <cfRule type="expression" priority="32" stopIfTrue="1">
      <formula>ISBLANK(O21)=TRUE</formula>
    </cfRule>
  </conditionalFormatting>
  <conditionalFormatting sqref="R21:R26">
    <cfRule type="expression" priority="31" stopIfTrue="1">
      <formula>ISBLANK(R21)=TRUE</formula>
    </cfRule>
  </conditionalFormatting>
  <conditionalFormatting sqref="I28 I32">
    <cfRule type="expression" priority="30" stopIfTrue="1">
      <formula>ISBLANK(I28)=TRUE</formula>
    </cfRule>
  </conditionalFormatting>
  <conditionalFormatting sqref="L28 L32">
    <cfRule type="expression" priority="29" stopIfTrue="1">
      <formula>ISBLANK(L28)=TRUE</formula>
    </cfRule>
  </conditionalFormatting>
  <conditionalFormatting sqref="O28 O32">
    <cfRule type="expression" priority="28" stopIfTrue="1">
      <formula>ISBLANK(O28)=TRUE</formula>
    </cfRule>
  </conditionalFormatting>
  <conditionalFormatting sqref="R28:R32">
    <cfRule type="expression" priority="27" stopIfTrue="1">
      <formula>ISBLANK(R28)=TRUE</formula>
    </cfRule>
  </conditionalFormatting>
  <conditionalFormatting sqref="D1:F2">
    <cfRule type="expression" priority="22" stopIfTrue="1">
      <formula>ISBLANK(D1)=TRUE</formula>
    </cfRule>
  </conditionalFormatting>
  <conditionalFormatting sqref="B6:B17">
    <cfRule type="expression" priority="21" stopIfTrue="1">
      <formula>ISBLANK(B6)=TRUE</formula>
    </cfRule>
  </conditionalFormatting>
  <conditionalFormatting sqref="C6:E17">
    <cfRule type="expression" priority="20" stopIfTrue="1">
      <formula>ISBLANK(C6)=TRUE</formula>
    </cfRule>
  </conditionalFormatting>
  <conditionalFormatting sqref="F6:F17">
    <cfRule type="expression" priority="18" stopIfTrue="1">
      <formula>ISBLANK(F6)=TRUE</formula>
    </cfRule>
  </conditionalFormatting>
  <conditionalFormatting sqref="F6:F17">
    <cfRule type="expression" dxfId="89" priority="19">
      <formula>F6=MIN($F6,$I6,$L6,$O6,#REF!)</formula>
    </cfRule>
  </conditionalFormatting>
  <conditionalFormatting sqref="H6">
    <cfRule type="expression" priority="17" stopIfTrue="1">
      <formula>ISBLANK(H6)=TRUE</formula>
    </cfRule>
  </conditionalFormatting>
  <conditionalFormatting sqref="I6:I17">
    <cfRule type="expression" priority="15" stopIfTrue="1">
      <formula>ISBLANK(I6)=TRUE</formula>
    </cfRule>
  </conditionalFormatting>
  <conditionalFormatting sqref="I6:I17">
    <cfRule type="expression" dxfId="88" priority="16">
      <formula>I6=MIN($F6,$I6,$L6,$O6,#REF!)</formula>
    </cfRule>
  </conditionalFormatting>
  <conditionalFormatting sqref="L6:L18">
    <cfRule type="expression" priority="13" stopIfTrue="1">
      <formula>ISBLANK(L6)=TRUE</formula>
    </cfRule>
  </conditionalFormatting>
  <conditionalFormatting sqref="L6:L18">
    <cfRule type="expression" dxfId="87" priority="14">
      <formula>L6=MIN($F6,$I6,$L6,$O6,#REF!)</formula>
    </cfRule>
  </conditionalFormatting>
  <conditionalFormatting sqref="O6:O18">
    <cfRule type="expression" priority="11" stopIfTrue="1">
      <formula>ISBLANK(O6)=TRUE</formula>
    </cfRule>
  </conditionalFormatting>
  <conditionalFormatting sqref="O6:O18">
    <cfRule type="expression" dxfId="86" priority="12">
      <formula>O6=MIN($F6,$I6,$L6,$O6,#REF!)</formula>
    </cfRule>
  </conditionalFormatting>
  <conditionalFormatting sqref="Q16">
    <cfRule type="expression" priority="10" stopIfTrue="1">
      <formula>ISBLANK(Q16)=TRUE</formula>
    </cfRule>
  </conditionalFormatting>
  <conditionalFormatting sqref="I22:I25">
    <cfRule type="expression" priority="9" stopIfTrue="1">
      <formula>ISBLANK(I22)=TRUE</formula>
    </cfRule>
  </conditionalFormatting>
  <conditionalFormatting sqref="L22:L25">
    <cfRule type="expression" priority="8" stopIfTrue="1">
      <formula>ISBLANK(L22)=TRUE</formula>
    </cfRule>
  </conditionalFormatting>
  <conditionalFormatting sqref="O22:O25">
    <cfRule type="expression" priority="7" stopIfTrue="1">
      <formula>ISBLANK(O22)=TRUE</formula>
    </cfRule>
  </conditionalFormatting>
  <conditionalFormatting sqref="F29:F31">
    <cfRule type="expression" priority="6" stopIfTrue="1">
      <formula>ISBLANK(F29)=TRUE</formula>
    </cfRule>
  </conditionalFormatting>
  <conditionalFormatting sqref="I29:I31">
    <cfRule type="expression" priority="5" stopIfTrue="1">
      <formula>ISBLANK(I29)=TRUE</formula>
    </cfRule>
  </conditionalFormatting>
  <conditionalFormatting sqref="L29:L31">
    <cfRule type="expression" priority="4" stopIfTrue="1">
      <formula>ISBLANK(L29)=TRUE</formula>
    </cfRule>
  </conditionalFormatting>
  <conditionalFormatting sqref="O29:O31">
    <cfRule type="expression" priority="3" stopIfTrue="1">
      <formula>ISBLANK(O29)=TRUE</formula>
    </cfRule>
  </conditionalFormatting>
  <conditionalFormatting sqref="I2:I3">
    <cfRule type="expression" priority="2" stopIfTrue="1">
      <formula>ISBLANK(I2)=TRUE</formula>
    </cfRule>
  </conditionalFormatting>
  <conditionalFormatting sqref="I33:K33 I34">
    <cfRule type="expression" priority="1" stopIfTrue="1">
      <formula>ISBLANK(I33)=TRUE</formula>
    </cfRule>
  </conditionalFormatting>
  <hyperlinks>
    <hyperlink ref="F30" r:id="rId1" xr:uid="{EB4C02B8-2242-4ECB-9E23-ADA4FC26AF12}"/>
    <hyperlink ref="I30" r:id="rId2" xr:uid="{737BC57C-7E4E-45A6-A3E7-1980B7E4E76C}"/>
    <hyperlink ref="R30" r:id="rId3" xr:uid="{930556AD-B792-4471-A671-8D9C0C446516}"/>
  </hyperlinks>
  <printOptions horizontalCentered="1"/>
  <pageMargins left="0.70866141732283472" right="0.70866141732283472" top="0.74803149606299213" bottom="0.74803149606299213" header="0.31496062992125984" footer="0.31496062992125984"/>
  <pageSetup paperSize="8" scale="63" orientation="landscape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11B1F-1F80-4D73-8D43-520D6587E7D8}">
  <sheetPr>
    <pageSetUpPr fitToPage="1"/>
  </sheetPr>
  <dimension ref="A1:U43"/>
  <sheetViews>
    <sheetView zoomScale="80" zoomScaleNormal="80" workbookViewId="0">
      <selection activeCell="D3" sqref="D3"/>
    </sheetView>
  </sheetViews>
  <sheetFormatPr defaultColWidth="9.140625" defaultRowHeight="15" x14ac:dyDescent="0.25"/>
  <cols>
    <col min="1" max="1" width="15.140625" style="38" customWidth="1"/>
    <col min="2" max="2" width="20.7109375" style="40" customWidth="1"/>
    <col min="3" max="3" width="28.85546875" style="38" customWidth="1"/>
    <col min="4" max="5" width="8.7109375" style="38" customWidth="1"/>
    <col min="6" max="7" width="12.7109375" style="39" customWidth="1"/>
    <col min="8" max="10" width="12.7109375" style="38" customWidth="1"/>
    <col min="11" max="11" width="17.5703125" style="38" customWidth="1"/>
    <col min="12" max="13" width="12.7109375" style="38" customWidth="1"/>
    <col min="14" max="14" width="16" style="38" customWidth="1"/>
    <col min="15" max="16" width="12.7109375" style="38" customWidth="1"/>
    <col min="17" max="17" width="18.42578125" style="38" customWidth="1"/>
    <col min="18" max="19" width="12.7109375" style="38" customWidth="1"/>
    <col min="20" max="20" width="15.7109375" style="38" customWidth="1"/>
    <col min="21" max="21" width="29.14062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341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43846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49</v>
      </c>
      <c r="H4" s="319"/>
      <c r="I4" s="113" t="s">
        <v>184</v>
      </c>
      <c r="J4" s="317" t="s">
        <v>340</v>
      </c>
      <c r="K4" s="318"/>
      <c r="L4" s="112" t="s">
        <v>184</v>
      </c>
      <c r="M4" s="317" t="s">
        <v>45</v>
      </c>
      <c r="N4" s="319"/>
      <c r="O4" s="113" t="s">
        <v>184</v>
      </c>
      <c r="P4" s="317" t="s">
        <v>339</v>
      </c>
      <c r="Q4" s="318"/>
      <c r="R4" s="112" t="s">
        <v>184</v>
      </c>
      <c r="S4" s="317" t="s">
        <v>647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ht="15" customHeight="1" thickBot="1" x14ac:dyDescent="0.3">
      <c r="A6" s="65">
        <v>1</v>
      </c>
      <c r="B6" s="64" t="s">
        <v>338</v>
      </c>
      <c r="C6" s="62" t="s">
        <v>337</v>
      </c>
      <c r="D6" s="63">
        <v>4</v>
      </c>
      <c r="E6" s="62" t="s">
        <v>316</v>
      </c>
      <c r="F6" s="103">
        <v>120</v>
      </c>
      <c r="G6" s="102">
        <f t="shared" ref="G6:G15" si="0">$D6*F6</f>
        <v>480</v>
      </c>
      <c r="H6" s="136" t="s">
        <v>313</v>
      </c>
      <c r="I6" s="105">
        <v>120</v>
      </c>
      <c r="J6" s="102">
        <f t="shared" ref="J6:J15" si="1">$D6*I6</f>
        <v>480</v>
      </c>
      <c r="K6" s="104" t="s">
        <v>314</v>
      </c>
      <c r="L6" s="103">
        <v>108</v>
      </c>
      <c r="M6" s="102">
        <f t="shared" ref="M6:M15" si="2">$D6*L6</f>
        <v>432</v>
      </c>
      <c r="N6" s="62" t="s">
        <v>313</v>
      </c>
      <c r="O6" s="137">
        <v>120</v>
      </c>
      <c r="P6" s="102">
        <f t="shared" ref="P6:P15" si="3">$D6*O6</f>
        <v>480</v>
      </c>
      <c r="Q6" s="104" t="s">
        <v>336</v>
      </c>
      <c r="R6" s="103">
        <v>130</v>
      </c>
      <c r="S6" s="102">
        <f t="shared" ref="S6:S15" si="4">$D6*R6</f>
        <v>520</v>
      </c>
      <c r="T6" s="62" t="s">
        <v>313</v>
      </c>
      <c r="U6" s="61"/>
    </row>
    <row r="7" spans="1:21" s="50" customFormat="1" x14ac:dyDescent="0.25">
      <c r="A7" s="60">
        <v>2</v>
      </c>
      <c r="B7" s="59"/>
      <c r="C7" s="57" t="s">
        <v>335</v>
      </c>
      <c r="D7" s="63">
        <v>4</v>
      </c>
      <c r="E7" s="62" t="s">
        <v>316</v>
      </c>
      <c r="F7" s="97">
        <v>135</v>
      </c>
      <c r="G7" s="93">
        <f t="shared" si="0"/>
        <v>540</v>
      </c>
      <c r="H7" s="136" t="s">
        <v>313</v>
      </c>
      <c r="I7" s="99">
        <v>135</v>
      </c>
      <c r="J7" s="93">
        <f t="shared" si="1"/>
        <v>540</v>
      </c>
      <c r="K7" s="95" t="s">
        <v>314</v>
      </c>
      <c r="L7" s="130">
        <v>120</v>
      </c>
      <c r="M7" s="93">
        <f t="shared" si="2"/>
        <v>480</v>
      </c>
      <c r="N7" s="57" t="s">
        <v>313</v>
      </c>
      <c r="O7" s="130">
        <v>155</v>
      </c>
      <c r="P7" s="93">
        <f t="shared" si="3"/>
        <v>620</v>
      </c>
      <c r="Q7" s="95" t="s">
        <v>318</v>
      </c>
      <c r="R7" s="97">
        <v>150</v>
      </c>
      <c r="S7" s="93">
        <f t="shared" si="4"/>
        <v>600</v>
      </c>
      <c r="T7" s="57" t="s">
        <v>313</v>
      </c>
      <c r="U7" s="56"/>
    </row>
    <row r="8" spans="1:21" s="50" customFormat="1" x14ac:dyDescent="0.25">
      <c r="A8" s="60">
        <v>3</v>
      </c>
      <c r="B8" s="59"/>
      <c r="C8" s="57" t="s">
        <v>334</v>
      </c>
      <c r="D8" s="63">
        <v>4</v>
      </c>
      <c r="E8" s="62" t="s">
        <v>316</v>
      </c>
      <c r="F8" s="97">
        <v>150</v>
      </c>
      <c r="G8" s="93">
        <f t="shared" si="0"/>
        <v>600</v>
      </c>
      <c r="H8" s="57" t="s">
        <v>314</v>
      </c>
      <c r="I8" s="99">
        <v>160</v>
      </c>
      <c r="J8" s="93">
        <f t="shared" si="1"/>
        <v>640</v>
      </c>
      <c r="K8" s="95" t="s">
        <v>314</v>
      </c>
      <c r="L8" s="130">
        <v>136</v>
      </c>
      <c r="M8" s="93">
        <f t="shared" si="2"/>
        <v>544</v>
      </c>
      <c r="N8" s="57" t="s">
        <v>313</v>
      </c>
      <c r="O8" s="132">
        <v>170</v>
      </c>
      <c r="P8" s="93">
        <f t="shared" si="3"/>
        <v>680</v>
      </c>
      <c r="Q8" s="95" t="s">
        <v>318</v>
      </c>
      <c r="R8" s="97">
        <v>170</v>
      </c>
      <c r="S8" s="93">
        <f t="shared" si="4"/>
        <v>680</v>
      </c>
      <c r="T8" s="57" t="s">
        <v>313</v>
      </c>
      <c r="U8" s="56"/>
    </row>
    <row r="9" spans="1:21" s="50" customFormat="1" ht="23.25" x14ac:dyDescent="0.25">
      <c r="A9" s="60">
        <v>4</v>
      </c>
      <c r="B9" s="59" t="s">
        <v>333</v>
      </c>
      <c r="C9" s="57" t="s">
        <v>332</v>
      </c>
      <c r="D9" s="63">
        <v>4</v>
      </c>
      <c r="E9" s="62" t="s">
        <v>316</v>
      </c>
      <c r="F9" s="97">
        <v>130</v>
      </c>
      <c r="G9" s="93">
        <f t="shared" si="0"/>
        <v>520</v>
      </c>
      <c r="H9" s="57" t="s">
        <v>314</v>
      </c>
      <c r="I9" s="99">
        <v>125</v>
      </c>
      <c r="J9" s="93">
        <f t="shared" si="1"/>
        <v>500</v>
      </c>
      <c r="K9" s="134" t="s">
        <v>331</v>
      </c>
      <c r="L9" s="130">
        <v>124</v>
      </c>
      <c r="M9" s="93">
        <f t="shared" si="2"/>
        <v>496</v>
      </c>
      <c r="N9" s="135" t="s">
        <v>330</v>
      </c>
      <c r="O9" s="132">
        <v>165</v>
      </c>
      <c r="P9" s="93">
        <f t="shared" si="3"/>
        <v>660</v>
      </c>
      <c r="Q9" s="95" t="s">
        <v>329</v>
      </c>
      <c r="R9" s="127">
        <v>140</v>
      </c>
      <c r="S9" s="93">
        <f t="shared" si="4"/>
        <v>560</v>
      </c>
      <c r="T9" s="181" t="s">
        <v>648</v>
      </c>
      <c r="U9" s="56"/>
    </row>
    <row r="10" spans="1:21" s="50" customFormat="1" ht="23.25" x14ac:dyDescent="0.25">
      <c r="A10" s="60">
        <v>5</v>
      </c>
      <c r="B10" s="59"/>
      <c r="C10" s="57" t="s">
        <v>328</v>
      </c>
      <c r="D10" s="63">
        <v>4</v>
      </c>
      <c r="E10" s="62" t="s">
        <v>316</v>
      </c>
      <c r="F10" s="97">
        <v>140</v>
      </c>
      <c r="G10" s="93">
        <f t="shared" si="0"/>
        <v>560</v>
      </c>
      <c r="H10" s="57" t="s">
        <v>314</v>
      </c>
      <c r="I10" s="99">
        <v>145</v>
      </c>
      <c r="J10" s="93">
        <f t="shared" si="1"/>
        <v>580</v>
      </c>
      <c r="K10" s="134" t="s">
        <v>327</v>
      </c>
      <c r="L10" s="130">
        <v>132</v>
      </c>
      <c r="M10" s="93">
        <f t="shared" si="2"/>
        <v>528</v>
      </c>
      <c r="N10" s="57" t="s">
        <v>313</v>
      </c>
      <c r="O10" s="130">
        <v>180</v>
      </c>
      <c r="P10" s="93">
        <f t="shared" si="3"/>
        <v>720</v>
      </c>
      <c r="Q10" s="95" t="s">
        <v>318</v>
      </c>
      <c r="R10" s="127">
        <v>160</v>
      </c>
      <c r="S10" s="93">
        <f t="shared" si="4"/>
        <v>640</v>
      </c>
      <c r="T10" s="181" t="s">
        <v>649</v>
      </c>
      <c r="U10" s="56"/>
    </row>
    <row r="11" spans="1:21" s="50" customFormat="1" x14ac:dyDescent="0.25">
      <c r="A11" s="60">
        <v>6</v>
      </c>
      <c r="B11" s="59" t="s">
        <v>326</v>
      </c>
      <c r="C11" s="57" t="s">
        <v>325</v>
      </c>
      <c r="D11" s="63">
        <v>4</v>
      </c>
      <c r="E11" s="62" t="s">
        <v>316</v>
      </c>
      <c r="F11" s="97">
        <v>204</v>
      </c>
      <c r="G11" s="93">
        <f t="shared" si="0"/>
        <v>816</v>
      </c>
      <c r="H11" s="57" t="s">
        <v>314</v>
      </c>
      <c r="I11" s="99">
        <v>190</v>
      </c>
      <c r="J11" s="93">
        <f t="shared" si="1"/>
        <v>760</v>
      </c>
      <c r="K11" s="95" t="s">
        <v>314</v>
      </c>
      <c r="L11" s="97">
        <v>224</v>
      </c>
      <c r="M11" s="93">
        <f t="shared" si="2"/>
        <v>896</v>
      </c>
      <c r="N11" s="57" t="s">
        <v>324</v>
      </c>
      <c r="O11" s="132">
        <v>230</v>
      </c>
      <c r="P11" s="93">
        <f t="shared" si="3"/>
        <v>920</v>
      </c>
      <c r="Q11" s="95" t="s">
        <v>156</v>
      </c>
      <c r="R11" s="97">
        <v>200</v>
      </c>
      <c r="S11" s="93">
        <f t="shared" si="4"/>
        <v>800</v>
      </c>
      <c r="T11" s="57" t="s">
        <v>312</v>
      </c>
      <c r="U11" s="56"/>
    </row>
    <row r="12" spans="1:21" s="50" customFormat="1" x14ac:dyDescent="0.25">
      <c r="A12" s="60">
        <v>7</v>
      </c>
      <c r="B12" s="59"/>
      <c r="C12" s="57" t="s">
        <v>323</v>
      </c>
      <c r="D12" s="63">
        <v>4</v>
      </c>
      <c r="E12" s="62" t="s">
        <v>316</v>
      </c>
      <c r="F12" s="97">
        <v>293</v>
      </c>
      <c r="G12" s="93">
        <f t="shared" si="0"/>
        <v>1172</v>
      </c>
      <c r="H12" s="57" t="s">
        <v>312</v>
      </c>
      <c r="I12" s="99">
        <v>315</v>
      </c>
      <c r="J12" s="93">
        <f t="shared" si="1"/>
        <v>1260</v>
      </c>
      <c r="K12" s="95" t="s">
        <v>312</v>
      </c>
      <c r="L12" s="97">
        <v>248</v>
      </c>
      <c r="M12" s="93">
        <f t="shared" si="2"/>
        <v>992</v>
      </c>
      <c r="N12" s="57" t="s">
        <v>322</v>
      </c>
      <c r="O12" s="99">
        <v>300</v>
      </c>
      <c r="P12" s="93">
        <f t="shared" si="3"/>
        <v>1200</v>
      </c>
      <c r="Q12" s="95" t="s">
        <v>156</v>
      </c>
      <c r="R12" s="127">
        <v>330</v>
      </c>
      <c r="S12" s="93">
        <f t="shared" si="4"/>
        <v>1320</v>
      </c>
      <c r="T12" s="57" t="s">
        <v>312</v>
      </c>
      <c r="U12" s="56"/>
    </row>
    <row r="13" spans="1:21" s="50" customFormat="1" x14ac:dyDescent="0.25">
      <c r="A13" s="60">
        <v>8</v>
      </c>
      <c r="B13" s="59" t="s">
        <v>179</v>
      </c>
      <c r="C13" s="57" t="s">
        <v>321</v>
      </c>
      <c r="D13" s="63">
        <v>4</v>
      </c>
      <c r="E13" s="62" t="s">
        <v>316</v>
      </c>
      <c r="F13" s="97">
        <v>68</v>
      </c>
      <c r="G13" s="93">
        <f t="shared" si="0"/>
        <v>272</v>
      </c>
      <c r="H13" s="57" t="s">
        <v>314</v>
      </c>
      <c r="I13" s="99">
        <v>80</v>
      </c>
      <c r="J13" s="93">
        <f t="shared" si="1"/>
        <v>320</v>
      </c>
      <c r="K13" s="95" t="s">
        <v>314</v>
      </c>
      <c r="L13" s="97">
        <v>70</v>
      </c>
      <c r="M13" s="93">
        <f t="shared" si="2"/>
        <v>280</v>
      </c>
      <c r="N13" s="57" t="s">
        <v>313</v>
      </c>
      <c r="O13" s="99">
        <v>85</v>
      </c>
      <c r="P13" s="93">
        <f t="shared" si="3"/>
        <v>340</v>
      </c>
      <c r="Q13" s="133" t="s">
        <v>320</v>
      </c>
      <c r="R13" s="97">
        <v>80</v>
      </c>
      <c r="S13" s="93">
        <f t="shared" si="4"/>
        <v>320</v>
      </c>
      <c r="T13" s="57" t="s">
        <v>314</v>
      </c>
      <c r="U13" s="56"/>
    </row>
    <row r="14" spans="1:21" s="50" customFormat="1" x14ac:dyDescent="0.25">
      <c r="A14" s="60">
        <v>9</v>
      </c>
      <c r="B14" s="59"/>
      <c r="C14" s="57" t="s">
        <v>319</v>
      </c>
      <c r="D14" s="63">
        <v>4</v>
      </c>
      <c r="E14" s="62" t="s">
        <v>316</v>
      </c>
      <c r="F14" s="97">
        <v>78</v>
      </c>
      <c r="G14" s="93">
        <f t="shared" si="0"/>
        <v>312</v>
      </c>
      <c r="H14" s="57" t="s">
        <v>314</v>
      </c>
      <c r="I14" s="99">
        <v>80</v>
      </c>
      <c r="J14" s="93">
        <f t="shared" si="1"/>
        <v>320</v>
      </c>
      <c r="K14" s="95" t="s">
        <v>314</v>
      </c>
      <c r="L14" s="97">
        <v>70</v>
      </c>
      <c r="M14" s="93">
        <f t="shared" si="2"/>
        <v>280</v>
      </c>
      <c r="N14" s="57" t="s">
        <v>313</v>
      </c>
      <c r="O14" s="99">
        <v>85</v>
      </c>
      <c r="P14" s="93">
        <f t="shared" si="3"/>
        <v>340</v>
      </c>
      <c r="Q14" s="133" t="s">
        <v>318</v>
      </c>
      <c r="R14" s="97">
        <v>90</v>
      </c>
      <c r="S14" s="93">
        <f t="shared" si="4"/>
        <v>360</v>
      </c>
      <c r="T14" s="57" t="s">
        <v>314</v>
      </c>
      <c r="U14" s="56"/>
    </row>
    <row r="15" spans="1:21" s="50" customFormat="1" x14ac:dyDescent="0.25">
      <c r="A15" s="60">
        <v>10</v>
      </c>
      <c r="B15" s="59"/>
      <c r="C15" s="57" t="s">
        <v>317</v>
      </c>
      <c r="D15" s="58">
        <v>1.5</v>
      </c>
      <c r="E15" s="57" t="s">
        <v>316</v>
      </c>
      <c r="F15" s="97">
        <v>35</v>
      </c>
      <c r="G15" s="93">
        <f t="shared" si="0"/>
        <v>52.5</v>
      </c>
      <c r="H15" s="57" t="s">
        <v>315</v>
      </c>
      <c r="I15" s="99">
        <v>40</v>
      </c>
      <c r="J15" s="93">
        <f t="shared" si="1"/>
        <v>60</v>
      </c>
      <c r="K15" s="95" t="s">
        <v>314</v>
      </c>
      <c r="L15" s="97">
        <v>30</v>
      </c>
      <c r="M15" s="93">
        <f t="shared" si="2"/>
        <v>45</v>
      </c>
      <c r="N15" s="57" t="s">
        <v>313</v>
      </c>
      <c r="O15" s="99">
        <v>45</v>
      </c>
      <c r="P15" s="93">
        <f t="shared" si="3"/>
        <v>67.5</v>
      </c>
      <c r="Q15" s="95"/>
      <c r="R15" s="97">
        <v>45</v>
      </c>
      <c r="S15" s="93">
        <f t="shared" si="4"/>
        <v>67.5</v>
      </c>
      <c r="T15" s="57" t="s">
        <v>314</v>
      </c>
      <c r="U15" s="56"/>
    </row>
    <row r="16" spans="1:21" s="50" customFormat="1" ht="15.75" thickBot="1" x14ac:dyDescent="0.3">
      <c r="A16" s="79"/>
      <c r="B16" s="78"/>
      <c r="C16" s="76"/>
      <c r="D16" s="77"/>
      <c r="E16" s="76"/>
      <c r="F16" s="123"/>
      <c r="G16" s="122"/>
      <c r="H16" s="76"/>
      <c r="I16" s="125"/>
      <c r="J16" s="122"/>
      <c r="K16" s="124"/>
      <c r="L16" s="123"/>
      <c r="M16" s="122"/>
      <c r="N16" s="76"/>
      <c r="O16" s="125"/>
      <c r="P16" s="122"/>
      <c r="Q16" s="124"/>
      <c r="R16" s="123"/>
      <c r="S16" s="122"/>
      <c r="T16" s="76"/>
      <c r="U16" s="75"/>
    </row>
    <row r="17" spans="1:21" s="40" customFormat="1" ht="15.75" thickBot="1" x14ac:dyDescent="0.3">
      <c r="A17" s="89"/>
      <c r="B17" s="88" t="s">
        <v>162</v>
      </c>
      <c r="C17" s="83"/>
      <c r="D17" s="88"/>
      <c r="E17" s="83"/>
      <c r="F17" s="85"/>
      <c r="G17" s="84">
        <f>SUM(G6:G16)</f>
        <v>5324.5</v>
      </c>
      <c r="H17" s="83"/>
      <c r="I17" s="87"/>
      <c r="J17" s="84">
        <f>SUM(J6:J16)</f>
        <v>5460</v>
      </c>
      <c r="K17" s="86"/>
      <c r="L17" s="85"/>
      <c r="M17" s="84">
        <f>SUM(M6:M16)</f>
        <v>4973</v>
      </c>
      <c r="N17" s="83"/>
      <c r="O17" s="87"/>
      <c r="P17" s="84">
        <f>SUM(P6:P16)</f>
        <v>6027.5</v>
      </c>
      <c r="Q17" s="86"/>
      <c r="R17" s="85"/>
      <c r="S17" s="84">
        <f>SUM(S6:S16)</f>
        <v>5867.5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2</v>
      </c>
      <c r="H18" s="68"/>
      <c r="I18" s="80"/>
      <c r="J18" s="69">
        <f>RANK(J17,$G17:$S17,1)</f>
        <v>3</v>
      </c>
      <c r="K18" s="71"/>
      <c r="L18" s="73"/>
      <c r="M18" s="69">
        <f>RANK(M17,$G17:$S17,1)</f>
        <v>1</v>
      </c>
      <c r="N18" s="68"/>
      <c r="O18" s="80"/>
      <c r="P18" s="69">
        <f>RANK(P17,$G17:$S17,1)</f>
        <v>5</v>
      </c>
      <c r="Q18" s="71"/>
      <c r="R18" s="73"/>
      <c r="S18" s="69">
        <f>RANK(S17,$G17:$S17,1)</f>
        <v>4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/>
      <c r="P19" s="295"/>
      <c r="Q19" s="296"/>
      <c r="R19" s="294"/>
      <c r="S19" s="295"/>
      <c r="T19" s="296"/>
      <c r="U19" s="61"/>
    </row>
    <row r="20" spans="1:21" s="50" customFormat="1" x14ac:dyDescent="0.25">
      <c r="A20" s="60"/>
      <c r="B20" s="59" t="s">
        <v>160</v>
      </c>
      <c r="C20" s="57" t="s">
        <v>159</v>
      </c>
      <c r="D20" s="58"/>
      <c r="E20" s="57"/>
      <c r="F20" s="297">
        <v>43282</v>
      </c>
      <c r="G20" s="290"/>
      <c r="H20" s="291"/>
      <c r="I20" s="297">
        <v>43488</v>
      </c>
      <c r="J20" s="290"/>
      <c r="K20" s="291"/>
      <c r="L20" s="311">
        <v>44012</v>
      </c>
      <c r="M20" s="312"/>
      <c r="N20" s="313"/>
      <c r="O20" s="297" t="s">
        <v>311</v>
      </c>
      <c r="P20" s="290"/>
      <c r="Q20" s="291"/>
      <c r="R20" s="297">
        <v>44012</v>
      </c>
      <c r="S20" s="290"/>
      <c r="T20" s="291"/>
      <c r="U20" s="56"/>
    </row>
    <row r="21" spans="1:21" s="50" customFormat="1" x14ac:dyDescent="0.25">
      <c r="A21" s="60"/>
      <c r="B21" s="59"/>
      <c r="C21" s="57" t="s">
        <v>157</v>
      </c>
      <c r="D21" s="58"/>
      <c r="E21" s="57"/>
      <c r="F21" s="292" t="s">
        <v>310</v>
      </c>
      <c r="G21" s="290"/>
      <c r="H21" s="291"/>
      <c r="I21" s="292" t="s">
        <v>310</v>
      </c>
      <c r="J21" s="290"/>
      <c r="K21" s="291"/>
      <c r="L21" s="292" t="s">
        <v>310</v>
      </c>
      <c r="M21" s="290"/>
      <c r="N21" s="291"/>
      <c r="O21" s="292" t="s">
        <v>310</v>
      </c>
      <c r="P21" s="290"/>
      <c r="Q21" s="291"/>
      <c r="R21" s="292" t="s">
        <v>310</v>
      </c>
      <c r="S21" s="290"/>
      <c r="T21" s="291"/>
      <c r="U21" s="56"/>
    </row>
    <row r="22" spans="1:21" s="50" customFormat="1" x14ac:dyDescent="0.25">
      <c r="A22" s="60"/>
      <c r="B22" s="59"/>
      <c r="C22" s="57" t="s">
        <v>154</v>
      </c>
      <c r="D22" s="58"/>
      <c r="E22" s="57"/>
      <c r="F22" s="292" t="s">
        <v>279</v>
      </c>
      <c r="G22" s="290"/>
      <c r="H22" s="291"/>
      <c r="I22" s="292" t="s">
        <v>279</v>
      </c>
      <c r="J22" s="290"/>
      <c r="K22" s="291"/>
      <c r="L22" s="292" t="s">
        <v>279</v>
      </c>
      <c r="M22" s="290"/>
      <c r="N22" s="291"/>
      <c r="O22" s="292" t="s">
        <v>309</v>
      </c>
      <c r="P22" s="290"/>
      <c r="Q22" s="291"/>
      <c r="R22" s="292" t="s">
        <v>309</v>
      </c>
      <c r="S22" s="290"/>
      <c r="T22" s="291"/>
      <c r="U22" s="56"/>
    </row>
    <row r="23" spans="1:21" s="50" customFormat="1" x14ac:dyDescent="0.25">
      <c r="A23" s="60"/>
      <c r="B23" s="59"/>
      <c r="C23" s="57" t="s">
        <v>150</v>
      </c>
      <c r="D23" s="58"/>
      <c r="E23" s="57"/>
      <c r="F23" s="292"/>
      <c r="G23" s="290"/>
      <c r="H23" s="291"/>
      <c r="I23" s="292"/>
      <c r="J23" s="290"/>
      <c r="K23" s="291"/>
      <c r="L23" s="292"/>
      <c r="M23" s="290"/>
      <c r="N23" s="291"/>
      <c r="O23" s="292"/>
      <c r="P23" s="290"/>
      <c r="Q23" s="291"/>
      <c r="R23" s="292"/>
      <c r="S23" s="290"/>
      <c r="T23" s="291"/>
      <c r="U23" s="56"/>
    </row>
    <row r="24" spans="1:21" s="50" customFormat="1" ht="15.75" thickBot="1" x14ac:dyDescent="0.3">
      <c r="A24" s="79"/>
      <c r="B24" s="78"/>
      <c r="C24" s="76"/>
      <c r="D24" s="77"/>
      <c r="E24" s="76"/>
      <c r="F24" s="284"/>
      <c r="G24" s="285"/>
      <c r="H24" s="286"/>
      <c r="I24" s="284"/>
      <c r="J24" s="285"/>
      <c r="K24" s="286"/>
      <c r="L24" s="284"/>
      <c r="M24" s="285"/>
      <c r="N24" s="286"/>
      <c r="O24" s="284"/>
      <c r="P24" s="285"/>
      <c r="Q24" s="286"/>
      <c r="R24" s="284"/>
      <c r="S24" s="285"/>
      <c r="T24" s="286"/>
      <c r="U24" s="75"/>
    </row>
    <row r="25" spans="1:21" s="66" customFormat="1" ht="15.75" thickBot="1" x14ac:dyDescent="0.3">
      <c r="A25" s="74"/>
      <c r="B25" s="70" t="s">
        <v>148</v>
      </c>
      <c r="C25" s="68"/>
      <c r="D25" s="70"/>
      <c r="E25" s="68"/>
      <c r="F25" s="73"/>
      <c r="G25" s="69">
        <f>G18</f>
        <v>2</v>
      </c>
      <c r="H25" s="68"/>
      <c r="I25" s="72"/>
      <c r="J25" s="69">
        <f>J18</f>
        <v>3</v>
      </c>
      <c r="K25" s="71"/>
      <c r="L25" s="70"/>
      <c r="M25" s="69">
        <f>M18</f>
        <v>1</v>
      </c>
      <c r="N25" s="68"/>
      <c r="O25" s="72"/>
      <c r="P25" s="69">
        <f>P18</f>
        <v>5</v>
      </c>
      <c r="Q25" s="71"/>
      <c r="R25" s="70"/>
      <c r="S25" s="69">
        <f>S18</f>
        <v>4</v>
      </c>
      <c r="T25" s="68"/>
      <c r="U25" s="67"/>
    </row>
    <row r="26" spans="1:21" s="50" customFormat="1" x14ac:dyDescent="0.25">
      <c r="A26" s="65"/>
      <c r="B26" s="64"/>
      <c r="C26" s="62"/>
      <c r="D26" s="63"/>
      <c r="E26" s="62"/>
      <c r="F26" s="294"/>
      <c r="G26" s="295"/>
      <c r="H26" s="296"/>
      <c r="I26" s="294"/>
      <c r="J26" s="295"/>
      <c r="K26" s="296"/>
      <c r="L26" s="294"/>
      <c r="M26" s="295"/>
      <c r="N26" s="296"/>
      <c r="O26" s="294"/>
      <c r="P26" s="295"/>
      <c r="Q26" s="296"/>
      <c r="R26" s="294"/>
      <c r="S26" s="295"/>
      <c r="T26" s="296"/>
      <c r="U26" s="61"/>
    </row>
    <row r="27" spans="1:21" s="50" customFormat="1" x14ac:dyDescent="0.25">
      <c r="A27" s="60"/>
      <c r="B27" s="59" t="s">
        <v>147</v>
      </c>
      <c r="C27" s="57" t="s">
        <v>146</v>
      </c>
      <c r="D27" s="58"/>
      <c r="E27" s="57"/>
      <c r="F27" s="292" t="s">
        <v>50</v>
      </c>
      <c r="G27" s="290"/>
      <c r="H27" s="291"/>
      <c r="I27" s="292" t="s">
        <v>308</v>
      </c>
      <c r="J27" s="290"/>
      <c r="K27" s="291"/>
      <c r="L27" s="292" t="s">
        <v>46</v>
      </c>
      <c r="M27" s="290"/>
      <c r="N27" s="291"/>
      <c r="O27" s="292" t="s">
        <v>307</v>
      </c>
      <c r="P27" s="290"/>
      <c r="Q27" s="291"/>
      <c r="R27" s="292" t="s">
        <v>652</v>
      </c>
      <c r="S27" s="290"/>
      <c r="T27" s="291"/>
      <c r="U27" s="56"/>
    </row>
    <row r="28" spans="1:21" s="50" customFormat="1" x14ac:dyDescent="0.25">
      <c r="A28" s="60"/>
      <c r="B28" s="59"/>
      <c r="C28" s="57" t="s">
        <v>144</v>
      </c>
      <c r="D28" s="58"/>
      <c r="E28" s="57"/>
      <c r="F28" s="289" t="s">
        <v>52</v>
      </c>
      <c r="G28" s="290"/>
      <c r="H28" s="291"/>
      <c r="I28" s="292" t="s">
        <v>306</v>
      </c>
      <c r="J28" s="290"/>
      <c r="K28" s="291"/>
      <c r="L28" s="292" t="s">
        <v>48</v>
      </c>
      <c r="M28" s="290"/>
      <c r="N28" s="291"/>
      <c r="O28" s="289" t="s">
        <v>305</v>
      </c>
      <c r="P28" s="290"/>
      <c r="Q28" s="291"/>
      <c r="R28" s="289" t="s">
        <v>653</v>
      </c>
      <c r="S28" s="290"/>
      <c r="T28" s="291"/>
      <c r="U28" s="56"/>
    </row>
    <row r="29" spans="1:21" s="50" customFormat="1" x14ac:dyDescent="0.25">
      <c r="A29" s="60"/>
      <c r="B29" s="59"/>
      <c r="C29" s="57" t="s">
        <v>142</v>
      </c>
      <c r="D29" s="58"/>
      <c r="E29" s="57"/>
      <c r="F29" s="292" t="s">
        <v>51</v>
      </c>
      <c r="G29" s="290"/>
      <c r="H29" s="291"/>
      <c r="I29" s="292" t="s">
        <v>304</v>
      </c>
      <c r="J29" s="290"/>
      <c r="K29" s="291"/>
      <c r="L29" s="292" t="s">
        <v>47</v>
      </c>
      <c r="M29" s="290"/>
      <c r="N29" s="291"/>
      <c r="O29" s="292" t="s">
        <v>303</v>
      </c>
      <c r="P29" s="290"/>
      <c r="Q29" s="291"/>
      <c r="R29" s="292" t="s">
        <v>650</v>
      </c>
      <c r="S29" s="290"/>
      <c r="T29" s="291"/>
      <c r="U29" s="56"/>
    </row>
    <row r="30" spans="1:21" s="50" customFormat="1" ht="15.75" thickBot="1" x14ac:dyDescent="0.3">
      <c r="A30" s="55"/>
      <c r="B30" s="54"/>
      <c r="C30" s="52"/>
      <c r="D30" s="53"/>
      <c r="E30" s="52"/>
      <c r="F30" s="284"/>
      <c r="G30" s="285"/>
      <c r="H30" s="286"/>
      <c r="I30" s="284"/>
      <c r="J30" s="285"/>
      <c r="K30" s="286"/>
      <c r="L30" s="284"/>
      <c r="M30" s="285"/>
      <c r="N30" s="286"/>
      <c r="O30" s="284"/>
      <c r="P30" s="285"/>
      <c r="Q30" s="286"/>
      <c r="R30" s="284"/>
      <c r="S30" s="285"/>
      <c r="T30" s="286"/>
      <c r="U30" s="51"/>
    </row>
    <row r="31" spans="1:21" ht="34.5" customHeight="1" x14ac:dyDescent="0.25">
      <c r="O31" s="338" t="s">
        <v>302</v>
      </c>
      <c r="P31" s="338"/>
      <c r="Q31" s="338"/>
    </row>
    <row r="32" spans="1:21" ht="30" customHeight="1" x14ac:dyDescent="0.25">
      <c r="A32" s="38" t="s">
        <v>140</v>
      </c>
      <c r="B32" s="44" t="s">
        <v>139</v>
      </c>
      <c r="O32" s="339" t="s">
        <v>301</v>
      </c>
      <c r="P32" s="339"/>
      <c r="Q32" s="339"/>
    </row>
    <row r="37" spans="1:6" x14ac:dyDescent="0.25">
      <c r="A37" s="49" t="s">
        <v>138</v>
      </c>
      <c r="B37"/>
      <c r="C37"/>
      <c r="D37" s="39"/>
      <c r="E37" s="39"/>
      <c r="F37" s="38"/>
    </row>
    <row r="38" spans="1:6" x14ac:dyDescent="0.25">
      <c r="A38" s="48" t="s">
        <v>137</v>
      </c>
      <c r="B38" s="47" t="s">
        <v>136</v>
      </c>
      <c r="C38" s="46" t="s">
        <v>135</v>
      </c>
      <c r="D38" s="46"/>
      <c r="E38" s="46"/>
      <c r="F38" s="46"/>
    </row>
    <row r="39" spans="1:6" x14ac:dyDescent="0.25">
      <c r="A39" s="44" t="s">
        <v>300</v>
      </c>
      <c r="B39" s="45">
        <v>43497</v>
      </c>
      <c r="C39" s="41" t="s">
        <v>651</v>
      </c>
      <c r="D39" s="41"/>
      <c r="E39" s="41"/>
      <c r="F39" s="41"/>
    </row>
    <row r="40" spans="1:6" x14ac:dyDescent="0.25">
      <c r="A40" s="44"/>
      <c r="B40" s="43"/>
      <c r="C40" s="41"/>
      <c r="D40" s="41"/>
      <c r="E40" s="41"/>
      <c r="F40" s="41"/>
    </row>
    <row r="41" spans="1:6" x14ac:dyDescent="0.25">
      <c r="B41" s="42"/>
      <c r="C41" s="41"/>
      <c r="D41" s="41"/>
      <c r="E41" s="41"/>
      <c r="F41" s="41"/>
    </row>
    <row r="42" spans="1:6" x14ac:dyDescent="0.25">
      <c r="B42" s="42"/>
      <c r="C42" s="41"/>
      <c r="D42" s="41"/>
      <c r="E42" s="41"/>
      <c r="F42" s="41"/>
    </row>
    <row r="43" spans="1:6" x14ac:dyDescent="0.25">
      <c r="B43" s="42"/>
      <c r="C43" s="41"/>
      <c r="D43" s="41"/>
      <c r="E43" s="41"/>
      <c r="F43" s="41"/>
    </row>
  </sheetData>
  <mergeCells count="70">
    <mergeCell ref="M4:N4"/>
    <mergeCell ref="P4:Q4"/>
    <mergeCell ref="S4:T4"/>
    <mergeCell ref="U4:U5"/>
    <mergeCell ref="D1:F1"/>
    <mergeCell ref="D2:F2"/>
    <mergeCell ref="I23:K23"/>
    <mergeCell ref="A4:A5"/>
    <mergeCell ref="B4:B5"/>
    <mergeCell ref="C4:C5"/>
    <mergeCell ref="D4:D5"/>
    <mergeCell ref="E4:E5"/>
    <mergeCell ref="J4:K4"/>
    <mergeCell ref="I19:K19"/>
    <mergeCell ref="I20:K20"/>
    <mergeCell ref="I21:K21"/>
    <mergeCell ref="I22:K22"/>
    <mergeCell ref="G4:H4"/>
    <mergeCell ref="F20:H20"/>
    <mergeCell ref="F21:H21"/>
    <mergeCell ref="F22:H22"/>
    <mergeCell ref="F23:H23"/>
    <mergeCell ref="F19:H19"/>
    <mergeCell ref="O19:Q19"/>
    <mergeCell ref="O20:Q20"/>
    <mergeCell ref="O21:Q21"/>
    <mergeCell ref="O22:Q22"/>
    <mergeCell ref="O23:Q23"/>
    <mergeCell ref="L19:N19"/>
    <mergeCell ref="L20:N20"/>
    <mergeCell ref="L21:N21"/>
    <mergeCell ref="L22:N22"/>
    <mergeCell ref="L23:N23"/>
    <mergeCell ref="L24:N24"/>
    <mergeCell ref="O24:Q24"/>
    <mergeCell ref="F24:H24"/>
    <mergeCell ref="R24:T24"/>
    <mergeCell ref="F26:H26"/>
    <mergeCell ref="L26:N26"/>
    <mergeCell ref="R26:T26"/>
    <mergeCell ref="I24:K24"/>
    <mergeCell ref="R19:T19"/>
    <mergeCell ref="R20:T20"/>
    <mergeCell ref="R21:T21"/>
    <mergeCell ref="R22:T22"/>
    <mergeCell ref="R23:T23"/>
    <mergeCell ref="F30:H30"/>
    <mergeCell ref="I26:K26"/>
    <mergeCell ref="I27:K27"/>
    <mergeCell ref="I28:K28"/>
    <mergeCell ref="I29:K29"/>
    <mergeCell ref="I30:K30"/>
    <mergeCell ref="F27:H27"/>
    <mergeCell ref="F28:H28"/>
    <mergeCell ref="F29:H29"/>
    <mergeCell ref="O31:Q31"/>
    <mergeCell ref="O32:Q32"/>
    <mergeCell ref="R30:T30"/>
    <mergeCell ref="L30:N30"/>
    <mergeCell ref="O26:Q26"/>
    <mergeCell ref="O27:Q27"/>
    <mergeCell ref="O28:Q28"/>
    <mergeCell ref="O29:Q29"/>
    <mergeCell ref="O30:Q30"/>
    <mergeCell ref="R27:T27"/>
    <mergeCell ref="R28:T28"/>
    <mergeCell ref="R29:T29"/>
    <mergeCell ref="L27:N27"/>
    <mergeCell ref="L28:N28"/>
    <mergeCell ref="L29:N29"/>
  </mergeCells>
  <conditionalFormatting sqref="F6:F16 I6:I16 R6:R16 L6:L16 O6:O16">
    <cfRule type="expression" dxfId="85" priority="16">
      <formula>F6=MIN($F6,$I6,$L6,$O6,$R6)</formula>
    </cfRule>
  </conditionalFormatting>
  <conditionalFormatting sqref="G17 J17 M17 P17 S17">
    <cfRule type="expression" dxfId="84" priority="15">
      <formula>G17=MIN($G$17,$J$17,$M$17,$P$17,$S$17)</formula>
    </cfRule>
  </conditionalFormatting>
  <conditionalFormatting sqref="G18 J18 M18 P18 S18">
    <cfRule type="expression" dxfId="83" priority="14">
      <formula>G18=MIN($G$18,$J$18,$M$18,$P$18,$S$18)</formula>
    </cfRule>
  </conditionalFormatting>
  <conditionalFormatting sqref="G25 J25 M25 P25 S25">
    <cfRule type="expression" dxfId="82" priority="13">
      <formula>G25=MIN($G$25,$J$25,$M$25,$P$25,$S$25)</formula>
    </cfRule>
  </conditionalFormatting>
  <conditionalFormatting sqref="A25:XFD25 A19:F24 U19:XFD24 A33:XFD36 U26:XFD30 A26:F30 A1:XFD5 A6:G15 A31:O32 R31:XFD32 A44:XFD1048576 G37:XFD43 A16:XFD18 I6:XFD15">
    <cfRule type="expression" priority="12" stopIfTrue="1">
      <formula>ISBLANK(A1)=TRUE</formula>
    </cfRule>
  </conditionalFormatting>
  <conditionalFormatting sqref="I19:I24">
    <cfRule type="expression" priority="11" stopIfTrue="1">
      <formula>ISBLANK(I19)=TRUE</formula>
    </cfRule>
  </conditionalFormatting>
  <conditionalFormatting sqref="L19:L24">
    <cfRule type="expression" priority="10" stopIfTrue="1">
      <formula>ISBLANK(L19)=TRUE</formula>
    </cfRule>
  </conditionalFormatting>
  <conditionalFormatting sqref="O19:O20 O22:O24">
    <cfRule type="expression" priority="9" stopIfTrue="1">
      <formula>ISBLANK(O19)=TRUE</formula>
    </cfRule>
  </conditionalFormatting>
  <conditionalFormatting sqref="R19:R24">
    <cfRule type="expression" priority="8" stopIfTrue="1">
      <formula>ISBLANK(R19)=TRUE</formula>
    </cfRule>
  </conditionalFormatting>
  <conditionalFormatting sqref="I26:I30">
    <cfRule type="expression" priority="7" stopIfTrue="1">
      <formula>ISBLANK(I26)=TRUE</formula>
    </cfRule>
  </conditionalFormatting>
  <conditionalFormatting sqref="L26:L30">
    <cfRule type="expression" priority="6" stopIfTrue="1">
      <formula>ISBLANK(L26)=TRUE</formula>
    </cfRule>
  </conditionalFormatting>
  <conditionalFormatting sqref="O26:O30">
    <cfRule type="expression" priority="5" stopIfTrue="1">
      <formula>ISBLANK(O26)=TRUE</formula>
    </cfRule>
  </conditionalFormatting>
  <conditionalFormatting sqref="R26:R30">
    <cfRule type="expression" priority="4" stopIfTrue="1">
      <formula>ISBLANK(R26)=TRUE</formula>
    </cfRule>
  </conditionalFormatting>
  <conditionalFormatting sqref="H6:H15">
    <cfRule type="expression" priority="3" stopIfTrue="1">
      <formula>ISBLANK(H6)=TRUE</formula>
    </cfRule>
  </conditionalFormatting>
  <conditionalFormatting sqref="O21">
    <cfRule type="expression" priority="2" stopIfTrue="1">
      <formula>ISBLANK(O21)=TRUE</formula>
    </cfRule>
  </conditionalFormatting>
  <conditionalFormatting sqref="D37:F37 C38:C41 A37:B43 C42:F43">
    <cfRule type="expression" priority="1" stopIfTrue="1">
      <formula>ISBLANK(A37)=TRUE</formula>
    </cfRule>
  </conditionalFormatting>
  <hyperlinks>
    <hyperlink ref="O28" r:id="rId1" xr:uid="{7643A961-041A-4242-A014-3C8154927D27}"/>
    <hyperlink ref="F28" r:id="rId2" xr:uid="{8970D22D-E578-4705-BFD7-56915BD66383}"/>
    <hyperlink ref="R28" r:id="rId3" xr:uid="{614A4CAC-C6CE-4368-BF6A-5DDA436DE1E5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FE7E4-BB6B-4EEE-85BE-7BB92DEB49C6}">
  <sheetPr>
    <pageSetUpPr fitToPage="1"/>
  </sheetPr>
  <dimension ref="A1:U44"/>
  <sheetViews>
    <sheetView zoomScale="80" zoomScaleNormal="80" workbookViewId="0">
      <selection activeCell="A38" sqref="A38:F44"/>
    </sheetView>
  </sheetViews>
  <sheetFormatPr defaultColWidth="9.140625" defaultRowHeight="15" x14ac:dyDescent="0.25"/>
  <cols>
    <col min="1" max="1" width="9.140625" style="38"/>
    <col min="2" max="2" width="20.7109375" style="40" customWidth="1"/>
    <col min="3" max="3" width="20.7109375" style="38" customWidth="1"/>
    <col min="4" max="5" width="8.7109375" style="38" customWidth="1"/>
    <col min="6" max="7" width="14.5703125" style="39" customWidth="1"/>
    <col min="8" max="8" width="14.5703125" style="38" customWidth="1"/>
    <col min="9" max="10" width="12.7109375" style="38" customWidth="1"/>
    <col min="11" max="11" width="19.7109375" style="38" customWidth="1"/>
    <col min="12" max="13" width="12.7109375" style="38" customWidth="1"/>
    <col min="14" max="14" width="20" style="38" customWidth="1"/>
    <col min="15" max="19" width="12.7109375" style="38" customWidth="1"/>
    <col min="20" max="20" width="15.570312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388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43846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387</v>
      </c>
      <c r="H4" s="319"/>
      <c r="I4" s="113" t="s">
        <v>184</v>
      </c>
      <c r="J4" s="317" t="s">
        <v>57</v>
      </c>
      <c r="K4" s="318"/>
      <c r="L4" s="112" t="s">
        <v>184</v>
      </c>
      <c r="M4" s="317" t="s">
        <v>386</v>
      </c>
      <c r="N4" s="319"/>
      <c r="O4" s="113" t="s">
        <v>184</v>
      </c>
      <c r="P4" s="317" t="s">
        <v>53</v>
      </c>
      <c r="Q4" s="318"/>
      <c r="R4" s="112" t="s">
        <v>184</v>
      </c>
      <c r="S4" s="317" t="s">
        <v>385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369</v>
      </c>
      <c r="C6" s="62" t="s">
        <v>382</v>
      </c>
      <c r="D6" s="63">
        <v>40</v>
      </c>
      <c r="E6" s="62" t="s">
        <v>169</v>
      </c>
      <c r="F6" s="103">
        <v>150</v>
      </c>
      <c r="G6" s="102">
        <f t="shared" ref="G6:G16" si="0">$D6*F6</f>
        <v>6000</v>
      </c>
      <c r="H6" s="62"/>
      <c r="I6" s="105">
        <v>150</v>
      </c>
      <c r="J6" s="102">
        <f t="shared" ref="J6:J16" si="1">$D6*I6</f>
        <v>6000</v>
      </c>
      <c r="K6" s="104"/>
      <c r="L6" s="103">
        <v>150</v>
      </c>
      <c r="M6" s="102">
        <f t="shared" ref="M6:M16" si="2">$D6*L6</f>
        <v>6000</v>
      </c>
      <c r="N6" s="62"/>
      <c r="O6" s="105">
        <v>140</v>
      </c>
      <c r="P6" s="102">
        <f t="shared" ref="P6:P16" si="3">$D6*O6</f>
        <v>5600</v>
      </c>
      <c r="Q6" s="62"/>
      <c r="R6" s="103">
        <v>150</v>
      </c>
      <c r="S6" s="102">
        <f t="shared" ref="S6:S16" si="4">$D6*R6</f>
        <v>6000</v>
      </c>
      <c r="T6" s="62"/>
      <c r="U6" s="61"/>
    </row>
    <row r="7" spans="1:21" s="50" customFormat="1" x14ac:dyDescent="0.25">
      <c r="A7" s="60">
        <v>2</v>
      </c>
      <c r="B7" s="349" t="s">
        <v>384</v>
      </c>
      <c r="C7" s="57" t="s">
        <v>380</v>
      </c>
      <c r="D7" s="58">
        <v>40</v>
      </c>
      <c r="E7" s="57" t="s">
        <v>169</v>
      </c>
      <c r="F7" s="97">
        <v>170</v>
      </c>
      <c r="G7" s="93">
        <f t="shared" si="0"/>
        <v>6800</v>
      </c>
      <c r="H7" s="57"/>
      <c r="I7" s="99">
        <v>165</v>
      </c>
      <c r="J7" s="93">
        <f t="shared" si="1"/>
        <v>6600</v>
      </c>
      <c r="K7" s="95" t="s">
        <v>379</v>
      </c>
      <c r="L7" s="97">
        <v>165</v>
      </c>
      <c r="M7" s="93">
        <f t="shared" si="2"/>
        <v>6600</v>
      </c>
      <c r="N7" s="57" t="s">
        <v>378</v>
      </c>
      <c r="O7" s="96">
        <v>170</v>
      </c>
      <c r="P7" s="93">
        <f t="shared" si="3"/>
        <v>6800</v>
      </c>
      <c r="Q7" s="57"/>
      <c r="R7" s="97">
        <v>170</v>
      </c>
      <c r="S7" s="93">
        <f t="shared" si="4"/>
        <v>6800</v>
      </c>
      <c r="T7" s="57" t="s">
        <v>377</v>
      </c>
      <c r="U7" s="56"/>
    </row>
    <row r="8" spans="1:21" s="50" customFormat="1" x14ac:dyDescent="0.25">
      <c r="A8" s="60">
        <v>3</v>
      </c>
      <c r="B8" s="350"/>
      <c r="C8" s="57" t="s">
        <v>376</v>
      </c>
      <c r="D8" s="58">
        <v>40</v>
      </c>
      <c r="E8" s="57" t="s">
        <v>169</v>
      </c>
      <c r="F8" s="97">
        <v>200</v>
      </c>
      <c r="G8" s="93">
        <f t="shared" si="0"/>
        <v>8000</v>
      </c>
      <c r="H8" s="57"/>
      <c r="I8" s="99">
        <v>190</v>
      </c>
      <c r="J8" s="93">
        <f t="shared" si="1"/>
        <v>7600</v>
      </c>
      <c r="K8" s="95" t="s">
        <v>375</v>
      </c>
      <c r="L8" s="97">
        <v>185</v>
      </c>
      <c r="M8" s="93">
        <f t="shared" si="2"/>
        <v>7400</v>
      </c>
      <c r="N8" s="57"/>
      <c r="O8" s="99">
        <v>170</v>
      </c>
      <c r="P8" s="93">
        <f t="shared" si="3"/>
        <v>6800</v>
      </c>
      <c r="Q8" s="57"/>
      <c r="R8" s="97">
        <v>210</v>
      </c>
      <c r="S8" s="93">
        <f t="shared" si="4"/>
        <v>8400</v>
      </c>
      <c r="T8" s="57" t="s">
        <v>374</v>
      </c>
      <c r="U8" s="56"/>
    </row>
    <row r="9" spans="1:21" s="50" customFormat="1" x14ac:dyDescent="0.25">
      <c r="A9" s="60">
        <v>4</v>
      </c>
      <c r="B9" s="59"/>
      <c r="C9" s="57" t="s">
        <v>373</v>
      </c>
      <c r="D9" s="58">
        <v>40</v>
      </c>
      <c r="E9" s="57" t="s">
        <v>169</v>
      </c>
      <c r="F9" s="97">
        <v>350</v>
      </c>
      <c r="G9" s="93">
        <f t="shared" si="0"/>
        <v>14000</v>
      </c>
      <c r="H9" s="57"/>
      <c r="I9" s="99">
        <v>270</v>
      </c>
      <c r="J9" s="93">
        <f t="shared" si="1"/>
        <v>10800</v>
      </c>
      <c r="K9" s="95"/>
      <c r="L9" s="97">
        <v>275</v>
      </c>
      <c r="M9" s="93">
        <f t="shared" si="2"/>
        <v>11000</v>
      </c>
      <c r="N9" s="57"/>
      <c r="O9" s="99">
        <v>250</v>
      </c>
      <c r="P9" s="93">
        <f t="shared" si="3"/>
        <v>10000</v>
      </c>
      <c r="Q9" s="57" t="s">
        <v>383</v>
      </c>
      <c r="R9" s="94">
        <v>350</v>
      </c>
      <c r="S9" s="93">
        <f t="shared" si="4"/>
        <v>14000</v>
      </c>
      <c r="T9" s="57"/>
      <c r="U9" s="56"/>
    </row>
    <row r="10" spans="1:21" s="50" customFormat="1" x14ac:dyDescent="0.25">
      <c r="A10" s="60">
        <v>5</v>
      </c>
      <c r="B10" s="59" t="s">
        <v>167</v>
      </c>
      <c r="C10" s="57" t="s">
        <v>382</v>
      </c>
      <c r="D10" s="58">
        <v>5</v>
      </c>
      <c r="E10" s="57" t="s">
        <v>371</v>
      </c>
      <c r="F10" s="97">
        <v>100</v>
      </c>
      <c r="G10" s="93">
        <f t="shared" si="0"/>
        <v>500</v>
      </c>
      <c r="H10" s="57"/>
      <c r="I10" s="99">
        <v>150</v>
      </c>
      <c r="J10" s="93">
        <f t="shared" si="1"/>
        <v>750</v>
      </c>
      <c r="K10" s="95"/>
      <c r="L10" s="97">
        <v>150</v>
      </c>
      <c r="M10" s="93">
        <f t="shared" si="2"/>
        <v>750</v>
      </c>
      <c r="N10" s="57"/>
      <c r="O10" s="99">
        <v>80</v>
      </c>
      <c r="P10" s="93">
        <f t="shared" si="3"/>
        <v>400</v>
      </c>
      <c r="Q10" s="57"/>
      <c r="R10" s="97">
        <v>150</v>
      </c>
      <c r="S10" s="93">
        <f t="shared" si="4"/>
        <v>750</v>
      </c>
      <c r="T10" s="57"/>
      <c r="U10" s="56"/>
    </row>
    <row r="11" spans="1:21" s="50" customFormat="1" x14ac:dyDescent="0.25">
      <c r="A11" s="60">
        <v>6</v>
      </c>
      <c r="B11" s="349" t="s">
        <v>381</v>
      </c>
      <c r="C11" s="57" t="s">
        <v>380</v>
      </c>
      <c r="D11" s="58">
        <v>5</v>
      </c>
      <c r="E11" s="57" t="s">
        <v>371</v>
      </c>
      <c r="F11" s="97">
        <v>100</v>
      </c>
      <c r="G11" s="93">
        <f t="shared" si="0"/>
        <v>500</v>
      </c>
      <c r="H11" s="57"/>
      <c r="I11" s="99">
        <v>165</v>
      </c>
      <c r="J11" s="93">
        <f t="shared" si="1"/>
        <v>825</v>
      </c>
      <c r="K11" s="95" t="s">
        <v>379</v>
      </c>
      <c r="L11" s="97">
        <v>165</v>
      </c>
      <c r="M11" s="93">
        <f t="shared" si="2"/>
        <v>825</v>
      </c>
      <c r="N11" s="57" t="s">
        <v>378</v>
      </c>
      <c r="O11" s="99">
        <v>80</v>
      </c>
      <c r="P11" s="93">
        <f t="shared" si="3"/>
        <v>400</v>
      </c>
      <c r="Q11" s="57"/>
      <c r="R11" s="97">
        <v>170</v>
      </c>
      <c r="S11" s="93">
        <f t="shared" si="4"/>
        <v>850</v>
      </c>
      <c r="T11" s="57" t="s">
        <v>377</v>
      </c>
      <c r="U11" s="56"/>
    </row>
    <row r="12" spans="1:21" s="50" customFormat="1" x14ac:dyDescent="0.25">
      <c r="A12" s="60">
        <v>7</v>
      </c>
      <c r="B12" s="350"/>
      <c r="C12" s="57" t="s">
        <v>376</v>
      </c>
      <c r="D12" s="58">
        <v>5</v>
      </c>
      <c r="E12" s="57" t="s">
        <v>371</v>
      </c>
      <c r="F12" s="97">
        <v>100</v>
      </c>
      <c r="G12" s="93">
        <f t="shared" si="0"/>
        <v>500</v>
      </c>
      <c r="H12" s="57"/>
      <c r="I12" s="99">
        <v>190</v>
      </c>
      <c r="J12" s="93">
        <f t="shared" si="1"/>
        <v>950</v>
      </c>
      <c r="K12" s="95" t="s">
        <v>375</v>
      </c>
      <c r="L12" s="97">
        <v>185</v>
      </c>
      <c r="M12" s="93">
        <f t="shared" si="2"/>
        <v>925</v>
      </c>
      <c r="N12" s="57"/>
      <c r="O12" s="99">
        <v>80</v>
      </c>
      <c r="P12" s="93">
        <f t="shared" si="3"/>
        <v>400</v>
      </c>
      <c r="Q12" s="57"/>
      <c r="R12" s="97">
        <v>210</v>
      </c>
      <c r="S12" s="93">
        <f t="shared" si="4"/>
        <v>1050</v>
      </c>
      <c r="T12" s="57" t="s">
        <v>374</v>
      </c>
      <c r="U12" s="56"/>
    </row>
    <row r="13" spans="1:21" s="50" customFormat="1" x14ac:dyDescent="0.25">
      <c r="A13" s="60">
        <v>8</v>
      </c>
      <c r="B13" s="59"/>
      <c r="C13" s="57" t="s">
        <v>373</v>
      </c>
      <c r="D13" s="58">
        <v>5</v>
      </c>
      <c r="E13" s="57" t="s">
        <v>371</v>
      </c>
      <c r="F13" s="97">
        <v>150</v>
      </c>
      <c r="G13" s="93">
        <f t="shared" si="0"/>
        <v>750</v>
      </c>
      <c r="H13" s="57"/>
      <c r="I13" s="99">
        <v>270</v>
      </c>
      <c r="J13" s="93">
        <f t="shared" si="1"/>
        <v>1350</v>
      </c>
      <c r="K13" s="95"/>
      <c r="L13" s="97">
        <v>275</v>
      </c>
      <c r="M13" s="93">
        <f t="shared" si="2"/>
        <v>1375</v>
      </c>
      <c r="N13" s="57"/>
      <c r="O13" s="99">
        <v>80</v>
      </c>
      <c r="P13" s="93">
        <f t="shared" si="3"/>
        <v>400</v>
      </c>
      <c r="Q13" s="57"/>
      <c r="R13" s="94">
        <v>275</v>
      </c>
      <c r="S13" s="93">
        <f t="shared" si="4"/>
        <v>1375</v>
      </c>
      <c r="T13" s="57"/>
      <c r="U13" s="56"/>
    </row>
    <row r="14" spans="1:21" s="50" customFormat="1" x14ac:dyDescent="0.25">
      <c r="A14" s="60">
        <v>9</v>
      </c>
      <c r="B14" s="59" t="s">
        <v>372</v>
      </c>
      <c r="C14" s="57" t="s">
        <v>216</v>
      </c>
      <c r="D14" s="58">
        <v>5</v>
      </c>
      <c r="E14" s="57" t="s">
        <v>371</v>
      </c>
      <c r="F14" s="97">
        <v>10</v>
      </c>
      <c r="G14" s="93">
        <f t="shared" si="0"/>
        <v>50</v>
      </c>
      <c r="H14" s="57"/>
      <c r="I14" s="99">
        <v>10</v>
      </c>
      <c r="J14" s="93">
        <f t="shared" si="1"/>
        <v>50</v>
      </c>
      <c r="K14" s="95"/>
      <c r="L14" s="97">
        <v>15</v>
      </c>
      <c r="M14" s="93">
        <f t="shared" si="2"/>
        <v>75</v>
      </c>
      <c r="N14" s="180" t="s">
        <v>370</v>
      </c>
      <c r="O14" s="99">
        <v>12</v>
      </c>
      <c r="P14" s="93">
        <f t="shared" si="3"/>
        <v>60</v>
      </c>
      <c r="Q14" s="57"/>
      <c r="R14" s="97">
        <v>15</v>
      </c>
      <c r="S14" s="93">
        <f t="shared" si="4"/>
        <v>75</v>
      </c>
      <c r="T14" s="57"/>
      <c r="U14" s="56"/>
    </row>
    <row r="15" spans="1:21" s="50" customFormat="1" x14ac:dyDescent="0.25">
      <c r="A15" s="60">
        <v>10</v>
      </c>
      <c r="B15" s="59" t="s">
        <v>369</v>
      </c>
      <c r="C15" s="57" t="s">
        <v>368</v>
      </c>
      <c r="D15" s="58">
        <f>5*200</f>
        <v>1000</v>
      </c>
      <c r="E15" s="57" t="s">
        <v>367</v>
      </c>
      <c r="F15" s="97">
        <v>6</v>
      </c>
      <c r="G15" s="93">
        <f t="shared" si="0"/>
        <v>6000</v>
      </c>
      <c r="H15" s="57"/>
      <c r="I15" s="99">
        <v>6</v>
      </c>
      <c r="J15" s="93">
        <f t="shared" si="1"/>
        <v>6000</v>
      </c>
      <c r="K15" s="95" t="s">
        <v>366</v>
      </c>
      <c r="L15" s="97">
        <v>6</v>
      </c>
      <c r="M15" s="93">
        <f t="shared" si="2"/>
        <v>6000</v>
      </c>
      <c r="N15" s="57" t="s">
        <v>365</v>
      </c>
      <c r="O15" s="99">
        <v>6</v>
      </c>
      <c r="P15" s="93">
        <f t="shared" si="3"/>
        <v>6000</v>
      </c>
      <c r="Q15" s="57" t="s">
        <v>364</v>
      </c>
      <c r="R15" s="97">
        <v>6</v>
      </c>
      <c r="S15" s="93">
        <f t="shared" si="4"/>
        <v>6000</v>
      </c>
      <c r="T15" s="57" t="s">
        <v>363</v>
      </c>
      <c r="U15" s="56"/>
    </row>
    <row r="16" spans="1:21" s="50" customFormat="1" ht="15.75" thickBot="1" x14ac:dyDescent="0.3">
      <c r="A16" s="79">
        <v>11</v>
      </c>
      <c r="B16" s="59" t="s">
        <v>362</v>
      </c>
      <c r="C16" s="57" t="s">
        <v>361</v>
      </c>
      <c r="D16" s="58">
        <v>40</v>
      </c>
      <c r="E16" s="57" t="s">
        <v>169</v>
      </c>
      <c r="F16" s="123">
        <v>65</v>
      </c>
      <c r="G16" s="93">
        <f t="shared" si="0"/>
        <v>2600</v>
      </c>
      <c r="H16" s="76"/>
      <c r="I16" s="125">
        <v>30</v>
      </c>
      <c r="J16" s="93">
        <f t="shared" si="1"/>
        <v>1200</v>
      </c>
      <c r="K16" s="124"/>
      <c r="L16" s="123">
        <v>45</v>
      </c>
      <c r="M16" s="93">
        <f t="shared" si="2"/>
        <v>1800</v>
      </c>
      <c r="N16" s="76"/>
      <c r="O16" s="125">
        <v>55</v>
      </c>
      <c r="P16" s="93">
        <f t="shared" si="3"/>
        <v>2200</v>
      </c>
      <c r="Q16" s="124"/>
      <c r="R16" s="123">
        <v>60</v>
      </c>
      <c r="S16" s="93">
        <f t="shared" si="4"/>
        <v>2400</v>
      </c>
      <c r="T16" s="76"/>
      <c r="U16" s="75"/>
    </row>
    <row r="17" spans="1:21" s="40" customFormat="1" ht="15.75" thickBot="1" x14ac:dyDescent="0.3">
      <c r="A17" s="89"/>
      <c r="B17" s="88" t="s">
        <v>162</v>
      </c>
      <c r="C17" s="83"/>
      <c r="D17" s="88"/>
      <c r="E17" s="83"/>
      <c r="F17" s="85"/>
      <c r="G17" s="84">
        <f>SUM(G6:G16)</f>
        <v>45700</v>
      </c>
      <c r="H17" s="83"/>
      <c r="I17" s="87"/>
      <c r="J17" s="84">
        <f>SUM(J6:J16)</f>
        <v>42125</v>
      </c>
      <c r="K17" s="86"/>
      <c r="L17" s="85"/>
      <c r="M17" s="84">
        <f>SUM(M6:M16)</f>
        <v>42750</v>
      </c>
      <c r="N17" s="83"/>
      <c r="O17" s="87"/>
      <c r="P17" s="84">
        <f>SUM(P6:P16)</f>
        <v>39060</v>
      </c>
      <c r="Q17" s="86"/>
      <c r="R17" s="85"/>
      <c r="S17" s="84">
        <f>SUM(S6:S16)</f>
        <v>47700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4</v>
      </c>
      <c r="H18" s="68"/>
      <c r="I18" s="80"/>
      <c r="J18" s="69">
        <f>RANK(J17,$G17:$S17,1)</f>
        <v>2</v>
      </c>
      <c r="K18" s="71"/>
      <c r="L18" s="73"/>
      <c r="M18" s="69">
        <f>RANK(M17,$G17:$S17,1)</f>
        <v>3</v>
      </c>
      <c r="N18" s="68"/>
      <c r="O18" s="80"/>
      <c r="P18" s="69">
        <f>RANK(P17,$G17:$S17,1)</f>
        <v>1</v>
      </c>
      <c r="Q18" s="71"/>
      <c r="R18" s="73"/>
      <c r="S18" s="69">
        <f>RANK(S17,$G17:$S17,1)</f>
        <v>5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/>
      <c r="P19" s="295"/>
      <c r="Q19" s="296"/>
      <c r="R19" s="294"/>
      <c r="S19" s="295"/>
      <c r="T19" s="296"/>
      <c r="U19" s="61"/>
    </row>
    <row r="20" spans="1:21" s="50" customFormat="1" x14ac:dyDescent="0.25">
      <c r="A20" s="60"/>
      <c r="B20" s="59" t="s">
        <v>160</v>
      </c>
      <c r="C20" s="57" t="s">
        <v>159</v>
      </c>
      <c r="D20" s="58"/>
      <c r="E20" s="57"/>
      <c r="F20" s="297">
        <v>43495</v>
      </c>
      <c r="G20" s="290"/>
      <c r="H20" s="291"/>
      <c r="I20" s="297">
        <v>43481</v>
      </c>
      <c r="J20" s="290"/>
      <c r="K20" s="291"/>
      <c r="L20" s="297">
        <v>43517</v>
      </c>
      <c r="M20" s="290"/>
      <c r="N20" s="291"/>
      <c r="O20" s="292" t="s">
        <v>360</v>
      </c>
      <c r="P20" s="290"/>
      <c r="Q20" s="291"/>
      <c r="R20" s="297">
        <v>43511</v>
      </c>
      <c r="S20" s="290"/>
      <c r="T20" s="291"/>
      <c r="U20" s="56"/>
    </row>
    <row r="21" spans="1:21" s="50" customFormat="1" x14ac:dyDescent="0.25">
      <c r="A21" s="60"/>
      <c r="B21" s="59"/>
      <c r="C21" s="57" t="s">
        <v>157</v>
      </c>
      <c r="D21" s="58"/>
      <c r="E21" s="57"/>
      <c r="F21" s="292" t="s">
        <v>359</v>
      </c>
      <c r="G21" s="290"/>
      <c r="H21" s="291"/>
      <c r="I21" s="292" t="s">
        <v>359</v>
      </c>
      <c r="J21" s="290"/>
      <c r="K21" s="291"/>
      <c r="L21" s="292" t="s">
        <v>359</v>
      </c>
      <c r="M21" s="290"/>
      <c r="N21" s="291"/>
      <c r="O21" s="292" t="s">
        <v>358</v>
      </c>
      <c r="P21" s="290"/>
      <c r="Q21" s="291"/>
      <c r="R21" s="292" t="s">
        <v>357</v>
      </c>
      <c r="S21" s="290"/>
      <c r="T21" s="291"/>
      <c r="U21" s="56"/>
    </row>
    <row r="22" spans="1:21" s="50" customFormat="1" x14ac:dyDescent="0.25">
      <c r="A22" s="60"/>
      <c r="B22" s="59"/>
      <c r="C22" s="57" t="s">
        <v>154</v>
      </c>
      <c r="D22" s="58"/>
      <c r="E22" s="57"/>
      <c r="F22" s="292" t="s">
        <v>356</v>
      </c>
      <c r="G22" s="290"/>
      <c r="H22" s="291"/>
      <c r="I22" s="292" t="s">
        <v>355</v>
      </c>
      <c r="J22" s="290"/>
      <c r="K22" s="291"/>
      <c r="L22" s="292" t="s">
        <v>153</v>
      </c>
      <c r="M22" s="290"/>
      <c r="N22" s="291"/>
      <c r="O22" s="292"/>
      <c r="P22" s="290"/>
      <c r="Q22" s="291"/>
      <c r="R22" s="292" t="s">
        <v>354</v>
      </c>
      <c r="S22" s="290"/>
      <c r="T22" s="291"/>
      <c r="U22" s="56"/>
    </row>
    <row r="23" spans="1:21" s="50" customFormat="1" x14ac:dyDescent="0.25">
      <c r="A23" s="60"/>
      <c r="B23" s="59"/>
      <c r="C23" s="57" t="s">
        <v>353</v>
      </c>
      <c r="D23" s="58"/>
      <c r="E23" s="57"/>
      <c r="F23" s="292" t="s">
        <v>351</v>
      </c>
      <c r="G23" s="290"/>
      <c r="H23" s="291"/>
      <c r="I23" s="292" t="s">
        <v>351</v>
      </c>
      <c r="J23" s="290"/>
      <c r="K23" s="291"/>
      <c r="L23" s="292" t="s">
        <v>351</v>
      </c>
      <c r="M23" s="290"/>
      <c r="N23" s="291"/>
      <c r="O23" s="292" t="s">
        <v>352</v>
      </c>
      <c r="P23" s="290"/>
      <c r="Q23" s="291"/>
      <c r="R23" s="292" t="s">
        <v>351</v>
      </c>
      <c r="S23" s="290"/>
      <c r="T23" s="291"/>
      <c r="U23" s="56"/>
    </row>
    <row r="24" spans="1:21" s="50" customFormat="1" ht="15.75" thickBot="1" x14ac:dyDescent="0.3">
      <c r="A24" s="79"/>
      <c r="B24" s="78"/>
      <c r="C24" s="76"/>
      <c r="D24" s="77"/>
      <c r="E24" s="76"/>
      <c r="F24" s="284"/>
      <c r="G24" s="285"/>
      <c r="H24" s="286"/>
      <c r="I24" s="343"/>
      <c r="J24" s="344"/>
      <c r="K24" s="345"/>
      <c r="L24" s="343"/>
      <c r="M24" s="344"/>
      <c r="N24" s="345"/>
      <c r="O24" s="343"/>
      <c r="P24" s="344"/>
      <c r="Q24" s="345"/>
      <c r="R24" s="343"/>
      <c r="S24" s="344"/>
      <c r="T24" s="345"/>
      <c r="U24" s="75"/>
    </row>
    <row r="25" spans="1:21" s="66" customFormat="1" ht="15.75" thickBot="1" x14ac:dyDescent="0.3">
      <c r="A25" s="74"/>
      <c r="B25" s="70" t="s">
        <v>148</v>
      </c>
      <c r="C25" s="68"/>
      <c r="D25" s="70"/>
      <c r="E25" s="68"/>
      <c r="F25" s="73"/>
      <c r="G25" s="69">
        <f>G18</f>
        <v>4</v>
      </c>
      <c r="H25" s="68"/>
      <c r="I25" s="72"/>
      <c r="J25" s="69">
        <f>J18</f>
        <v>2</v>
      </c>
      <c r="K25" s="71"/>
      <c r="L25" s="70"/>
      <c r="M25" s="69">
        <f>M18</f>
        <v>3</v>
      </c>
      <c r="N25" s="68"/>
      <c r="O25" s="72"/>
      <c r="P25" s="69">
        <f>P18</f>
        <v>1</v>
      </c>
      <c r="Q25" s="71"/>
      <c r="R25" s="70"/>
      <c r="S25" s="69">
        <f>S18</f>
        <v>5</v>
      </c>
      <c r="T25" s="68"/>
      <c r="U25" s="67"/>
    </row>
    <row r="26" spans="1:21" s="50" customFormat="1" x14ac:dyDescent="0.25">
      <c r="A26" s="65"/>
      <c r="B26" s="64"/>
      <c r="C26" s="62"/>
      <c r="D26" s="63"/>
      <c r="E26" s="62"/>
      <c r="F26" s="294"/>
      <c r="G26" s="295"/>
      <c r="H26" s="296"/>
      <c r="I26" s="346"/>
      <c r="J26" s="347"/>
      <c r="K26" s="348"/>
      <c r="L26" s="346"/>
      <c r="M26" s="347"/>
      <c r="N26" s="348"/>
      <c r="O26" s="346"/>
      <c r="P26" s="347"/>
      <c r="Q26" s="348"/>
      <c r="R26" s="346"/>
      <c r="S26" s="347"/>
      <c r="T26" s="348"/>
      <c r="U26" s="61"/>
    </row>
    <row r="27" spans="1:21" s="50" customFormat="1" x14ac:dyDescent="0.25">
      <c r="A27" s="60"/>
      <c r="B27" s="59" t="s">
        <v>147</v>
      </c>
      <c r="C27" s="57" t="s">
        <v>146</v>
      </c>
      <c r="D27" s="58"/>
      <c r="E27" s="57"/>
      <c r="F27" s="292" t="s">
        <v>350</v>
      </c>
      <c r="G27" s="290"/>
      <c r="H27" s="291"/>
      <c r="I27" s="340" t="s">
        <v>58</v>
      </c>
      <c r="J27" s="341"/>
      <c r="K27" s="342"/>
      <c r="L27" s="340" t="s">
        <v>349</v>
      </c>
      <c r="M27" s="341"/>
      <c r="N27" s="342"/>
      <c r="O27" s="340" t="s">
        <v>54</v>
      </c>
      <c r="P27" s="341"/>
      <c r="Q27" s="342"/>
      <c r="R27" s="340" t="s">
        <v>348</v>
      </c>
      <c r="S27" s="341"/>
      <c r="T27" s="342"/>
      <c r="U27" s="56"/>
    </row>
    <row r="28" spans="1:21" s="50" customFormat="1" x14ac:dyDescent="0.25">
      <c r="A28" s="60"/>
      <c r="B28" s="59"/>
      <c r="C28" s="57" t="s">
        <v>144</v>
      </c>
      <c r="D28" s="58"/>
      <c r="E28" s="57"/>
      <c r="F28" s="289" t="s">
        <v>347</v>
      </c>
      <c r="G28" s="290"/>
      <c r="H28" s="291"/>
      <c r="I28" s="289" t="s">
        <v>60</v>
      </c>
      <c r="J28" s="341"/>
      <c r="K28" s="342"/>
      <c r="L28" s="289" t="s">
        <v>346</v>
      </c>
      <c r="M28" s="341"/>
      <c r="N28" s="342"/>
      <c r="O28" s="289" t="s">
        <v>56</v>
      </c>
      <c r="P28" s="341"/>
      <c r="Q28" s="342"/>
      <c r="R28" s="289" t="s">
        <v>345</v>
      </c>
      <c r="S28" s="341"/>
      <c r="T28" s="342"/>
      <c r="U28" s="56"/>
    </row>
    <row r="29" spans="1:21" s="50" customFormat="1" x14ac:dyDescent="0.25">
      <c r="A29" s="60"/>
      <c r="B29" s="59"/>
      <c r="C29" s="57" t="s">
        <v>142</v>
      </c>
      <c r="D29" s="58"/>
      <c r="E29" s="57"/>
      <c r="F29" s="292" t="s">
        <v>344</v>
      </c>
      <c r="G29" s="290"/>
      <c r="H29" s="291"/>
      <c r="I29" s="340" t="s">
        <v>59</v>
      </c>
      <c r="J29" s="341"/>
      <c r="K29" s="342"/>
      <c r="L29" s="340" t="s">
        <v>343</v>
      </c>
      <c r="M29" s="341"/>
      <c r="N29" s="342"/>
      <c r="O29" s="340" t="s">
        <v>55</v>
      </c>
      <c r="P29" s="341"/>
      <c r="Q29" s="342"/>
      <c r="R29" s="340" t="s">
        <v>342</v>
      </c>
      <c r="S29" s="341"/>
      <c r="T29" s="342"/>
      <c r="U29" s="56"/>
    </row>
    <row r="30" spans="1:21" s="50" customFormat="1" ht="15.75" thickBot="1" x14ac:dyDescent="0.3">
      <c r="A30" s="55"/>
      <c r="B30" s="54"/>
      <c r="C30" s="52"/>
      <c r="D30" s="53"/>
      <c r="E30" s="52"/>
      <c r="F30" s="284"/>
      <c r="G30" s="285"/>
      <c r="H30" s="286"/>
      <c r="I30" s="343"/>
      <c r="J30" s="344"/>
      <c r="K30" s="345"/>
      <c r="L30" s="343"/>
      <c r="M30" s="344"/>
      <c r="N30" s="345"/>
      <c r="O30" s="343"/>
      <c r="P30" s="344"/>
      <c r="Q30" s="345"/>
      <c r="R30" s="343"/>
      <c r="S30" s="344"/>
      <c r="T30" s="345"/>
      <c r="U30" s="51"/>
    </row>
    <row r="32" spans="1:21" x14ac:dyDescent="0.25">
      <c r="A32" s="38" t="s">
        <v>140</v>
      </c>
      <c r="B32" s="44" t="s">
        <v>139</v>
      </c>
    </row>
    <row r="38" spans="1:6" x14ac:dyDescent="0.25">
      <c r="A38" s="49" t="s">
        <v>138</v>
      </c>
      <c r="B38"/>
      <c r="C38"/>
      <c r="D38" s="121"/>
      <c r="E38" s="121"/>
      <c r="F38" s="252"/>
    </row>
    <row r="39" spans="1:6" x14ac:dyDescent="0.25">
      <c r="A39" s="48" t="s">
        <v>137</v>
      </c>
      <c r="B39" s="47" t="s">
        <v>136</v>
      </c>
      <c r="C39" s="120" t="s">
        <v>135</v>
      </c>
      <c r="D39" s="120"/>
      <c r="E39" s="120"/>
      <c r="F39" s="120"/>
    </row>
    <row r="40" spans="1:6" x14ac:dyDescent="0.25">
      <c r="A40" s="44"/>
      <c r="B40" s="45"/>
      <c r="C40" s="119"/>
      <c r="D40" s="119"/>
      <c r="E40" s="119"/>
      <c r="F40" s="119"/>
    </row>
    <row r="41" spans="1:6" x14ac:dyDescent="0.25">
      <c r="A41" s="44"/>
      <c r="B41" s="43"/>
      <c r="C41" s="119"/>
      <c r="D41" s="119"/>
      <c r="E41" s="119"/>
      <c r="F41" s="119"/>
    </row>
    <row r="42" spans="1:6" x14ac:dyDescent="0.25">
      <c r="A42"/>
      <c r="B42" s="43"/>
      <c r="C42" s="119"/>
      <c r="D42" s="119"/>
      <c r="E42" s="119"/>
      <c r="F42" s="119"/>
    </row>
    <row r="43" spans="1:6" x14ac:dyDescent="0.25">
      <c r="A43"/>
      <c r="B43" s="42"/>
      <c r="C43" s="119"/>
      <c r="D43" s="119"/>
      <c r="E43" s="119"/>
      <c r="F43" s="119"/>
    </row>
    <row r="44" spans="1:6" x14ac:dyDescent="0.25">
      <c r="A44"/>
      <c r="B44" s="42"/>
      <c r="C44" s="119"/>
      <c r="D44" s="119"/>
      <c r="E44" s="119"/>
      <c r="F44" s="119"/>
    </row>
  </sheetData>
  <mergeCells count="70">
    <mergeCell ref="B7:B8"/>
    <mergeCell ref="B11:B12"/>
    <mergeCell ref="J4:K4"/>
    <mergeCell ref="M4:N4"/>
    <mergeCell ref="P4:Q4"/>
    <mergeCell ref="U4:U5"/>
    <mergeCell ref="D1:F1"/>
    <mergeCell ref="D2:F2"/>
    <mergeCell ref="A4:A5"/>
    <mergeCell ref="B4:B5"/>
    <mergeCell ref="C4:C5"/>
    <mergeCell ref="D4:D5"/>
    <mergeCell ref="E4:E5"/>
    <mergeCell ref="G4:H4"/>
    <mergeCell ref="F19:H19"/>
    <mergeCell ref="F20:H20"/>
    <mergeCell ref="F21:H21"/>
    <mergeCell ref="F22:H22"/>
    <mergeCell ref="S4:T4"/>
    <mergeCell ref="I20:K20"/>
    <mergeCell ref="I19:K19"/>
    <mergeCell ref="I21:K21"/>
    <mergeCell ref="I22:K22"/>
    <mergeCell ref="O22:Q22"/>
    <mergeCell ref="L19:N19"/>
    <mergeCell ref="L20:N20"/>
    <mergeCell ref="L21:N21"/>
    <mergeCell ref="L22:N22"/>
    <mergeCell ref="I28:K28"/>
    <mergeCell ref="I29:K29"/>
    <mergeCell ref="I30:K30"/>
    <mergeCell ref="F23:H23"/>
    <mergeCell ref="F24:H24"/>
    <mergeCell ref="F26:H26"/>
    <mergeCell ref="F27:H27"/>
    <mergeCell ref="F28:H28"/>
    <mergeCell ref="F29:H29"/>
    <mergeCell ref="F30:H30"/>
    <mergeCell ref="I23:K23"/>
    <mergeCell ref="I24:K24"/>
    <mergeCell ref="I26:K26"/>
    <mergeCell ref="I27:K27"/>
    <mergeCell ref="L23:N23"/>
    <mergeCell ref="O23:Q23"/>
    <mergeCell ref="O24:Q24"/>
    <mergeCell ref="O26:Q26"/>
    <mergeCell ref="R19:T19"/>
    <mergeCell ref="R20:T20"/>
    <mergeCell ref="R21:T21"/>
    <mergeCell ref="R22:T22"/>
    <mergeCell ref="R23:T23"/>
    <mergeCell ref="O19:Q19"/>
    <mergeCell ref="O20:Q20"/>
    <mergeCell ref="O21:Q21"/>
    <mergeCell ref="L27:N27"/>
    <mergeCell ref="O27:Q27"/>
    <mergeCell ref="R30:T30"/>
    <mergeCell ref="R24:T24"/>
    <mergeCell ref="R26:T26"/>
    <mergeCell ref="R27:T27"/>
    <mergeCell ref="R28:T28"/>
    <mergeCell ref="R29:T29"/>
    <mergeCell ref="O28:Q28"/>
    <mergeCell ref="O29:Q29"/>
    <mergeCell ref="O30:Q30"/>
    <mergeCell ref="L26:N26"/>
    <mergeCell ref="L24:N24"/>
    <mergeCell ref="L28:N28"/>
    <mergeCell ref="L29:N29"/>
    <mergeCell ref="L30:N30"/>
  </mergeCells>
  <conditionalFormatting sqref="F6:F16 I6:I16 L6:L16 O6:O16 R6:R16">
    <cfRule type="expression" dxfId="81" priority="26">
      <formula>F6=MIN($F6,$I6,$L6,$O6,$R6)</formula>
    </cfRule>
  </conditionalFormatting>
  <conditionalFormatting sqref="G17 J17 M17 P17 S17">
    <cfRule type="expression" dxfId="80" priority="25">
      <formula>G17=MIN($G$17,$J$17,$M$17,$P$17,$S$17)</formula>
    </cfRule>
  </conditionalFormatting>
  <conditionalFormatting sqref="G18 J18 M18 P18 S18">
    <cfRule type="expression" dxfId="79" priority="24">
      <formula>G18=MIN($G$18,$J$18,$M$18,$P$18,$S$18)</formula>
    </cfRule>
  </conditionalFormatting>
  <conditionalFormatting sqref="G25 J25 M25 P25 S25">
    <cfRule type="expression" dxfId="78" priority="23">
      <formula>G25=MIN($G$25,$J$25,$M$25,$P$25,$S$25)</formula>
    </cfRule>
  </conditionalFormatting>
  <conditionalFormatting sqref="A1:XFD5 A25:XFD25 A19:F19 A31:XFD37 A26:F26 I19 I26 L19 L26 O19 O26 R19:R24 U19:XFD24 R26:R30 U26:XFD30 A17:XFD18 A6:A16 A24:F24 A20:E23 I24 L24 O24 A30:F30 A27:E29 I30 L30 O30 F6:J15 L6:M15 O6:P15 R6:XFD15 F16:XFD16 A45:XFD1048576 G38:XFD44">
    <cfRule type="expression" priority="22" stopIfTrue="1">
      <formula>ISBLANK(A1)=TRUE</formula>
    </cfRule>
  </conditionalFormatting>
  <conditionalFormatting sqref="B9 B13 B6">
    <cfRule type="expression" priority="21" stopIfTrue="1">
      <formula>ISBLANK(B6)=TRUE</formula>
    </cfRule>
  </conditionalFormatting>
  <conditionalFormatting sqref="B7">
    <cfRule type="expression" priority="20" stopIfTrue="1">
      <formula>ISBLANK(B7)=TRUE</formula>
    </cfRule>
  </conditionalFormatting>
  <conditionalFormatting sqref="B10:B11">
    <cfRule type="expression" priority="19" stopIfTrue="1">
      <formula>ISBLANK(B10)=TRUE</formula>
    </cfRule>
  </conditionalFormatting>
  <conditionalFormatting sqref="B14:B16">
    <cfRule type="expression" priority="18" stopIfTrue="1">
      <formula>ISBLANK(B14)=TRUE</formula>
    </cfRule>
  </conditionalFormatting>
  <conditionalFormatting sqref="C6:C7">
    <cfRule type="expression" priority="17" stopIfTrue="1">
      <formula>ISBLANK(C6)=TRUE</formula>
    </cfRule>
  </conditionalFormatting>
  <conditionalFormatting sqref="C8:C16">
    <cfRule type="expression" priority="16" stopIfTrue="1">
      <formula>ISBLANK(C8)=TRUE</formula>
    </cfRule>
  </conditionalFormatting>
  <conditionalFormatting sqref="D6:D16">
    <cfRule type="expression" priority="15" stopIfTrue="1">
      <formula>ISBLANK(D6)=TRUE</formula>
    </cfRule>
  </conditionalFormatting>
  <conditionalFormatting sqref="E6:E16">
    <cfRule type="expression" priority="14" stopIfTrue="1">
      <formula>ISBLANK(E6)=TRUE</formula>
    </cfRule>
  </conditionalFormatting>
  <conditionalFormatting sqref="F20:F23">
    <cfRule type="expression" priority="13" stopIfTrue="1">
      <formula>ISBLANK(F20)=TRUE</formula>
    </cfRule>
  </conditionalFormatting>
  <conditionalFormatting sqref="I20:I23">
    <cfRule type="expression" priority="12" stopIfTrue="1">
      <formula>ISBLANK(I20)=TRUE</formula>
    </cfRule>
  </conditionalFormatting>
  <conditionalFormatting sqref="L20:L23">
    <cfRule type="expression" priority="11" stopIfTrue="1">
      <formula>ISBLANK(L20)=TRUE</formula>
    </cfRule>
  </conditionalFormatting>
  <conditionalFormatting sqref="O20:O23">
    <cfRule type="expression" priority="10" stopIfTrue="1">
      <formula>ISBLANK(O20)=TRUE</formula>
    </cfRule>
  </conditionalFormatting>
  <conditionalFormatting sqref="F27:F29">
    <cfRule type="expression" priority="9" stopIfTrue="1">
      <formula>ISBLANK(F27)=TRUE</formula>
    </cfRule>
  </conditionalFormatting>
  <conditionalFormatting sqref="I27:I29">
    <cfRule type="expression" priority="8" stopIfTrue="1">
      <formula>ISBLANK(I27)=TRUE</formula>
    </cfRule>
  </conditionalFormatting>
  <conditionalFormatting sqref="L27:L29">
    <cfRule type="expression" priority="7" stopIfTrue="1">
      <formula>ISBLANK(L27)=TRUE</formula>
    </cfRule>
  </conditionalFormatting>
  <conditionalFormatting sqref="O27:O29">
    <cfRule type="expression" priority="6" stopIfTrue="1">
      <formula>ISBLANK(O27)=TRUE</formula>
    </cfRule>
  </conditionalFormatting>
  <conditionalFormatting sqref="K6 K13:K15">
    <cfRule type="expression" priority="5" stopIfTrue="1">
      <formula>ISBLANK(K6)=TRUE</formula>
    </cfRule>
  </conditionalFormatting>
  <conditionalFormatting sqref="K7:K12">
    <cfRule type="expression" priority="4" stopIfTrue="1">
      <formula>ISBLANK(K7)=TRUE</formula>
    </cfRule>
  </conditionalFormatting>
  <conditionalFormatting sqref="N6:N15">
    <cfRule type="expression" priority="3" stopIfTrue="1">
      <formula>ISBLANK(N6)=TRUE</formula>
    </cfRule>
  </conditionalFormatting>
  <conditionalFormatting sqref="Q6:Q15">
    <cfRule type="expression" priority="2" stopIfTrue="1">
      <formula>ISBLANK(Q6)=TRUE</formula>
    </cfRule>
  </conditionalFormatting>
  <conditionalFormatting sqref="A38:F44">
    <cfRule type="expression" priority="1" stopIfTrue="1">
      <formula>ISBLANK(A38)=TRUE</formula>
    </cfRule>
  </conditionalFormatting>
  <hyperlinks>
    <hyperlink ref="F28" r:id="rId1" xr:uid="{682879F3-4911-4234-8660-54C807B883E4}"/>
    <hyperlink ref="I28" r:id="rId2" xr:uid="{808E6BD6-230D-4429-AC30-05255A0205BE}"/>
    <hyperlink ref="L28" r:id="rId3" xr:uid="{3990AA7B-2D0A-43DC-B1B9-85F1698CFE78}"/>
    <hyperlink ref="O28" r:id="rId4" xr:uid="{2D382282-506F-499E-85D9-BD44FD347E17}"/>
    <hyperlink ref="R28" r:id="rId5" xr:uid="{5332D949-60DB-417D-BDB1-3AE912DEC683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060D2-8E1E-4FD3-A215-F855D4D8D53D}">
  <sheetPr>
    <pageSetUpPr fitToPage="1"/>
  </sheetPr>
  <dimension ref="A1:U43"/>
  <sheetViews>
    <sheetView zoomScale="80" zoomScaleNormal="80" workbookViewId="0">
      <selection activeCell="A37" sqref="A37:F43"/>
    </sheetView>
  </sheetViews>
  <sheetFormatPr defaultColWidth="9.140625" defaultRowHeight="15" x14ac:dyDescent="0.25"/>
  <cols>
    <col min="1" max="1" width="9.140625" style="171"/>
    <col min="2" max="2" width="20.7109375" style="40" customWidth="1"/>
    <col min="3" max="3" width="25" style="171" customWidth="1"/>
    <col min="4" max="5" width="8.7109375" style="171" customWidth="1"/>
    <col min="6" max="6" width="12.7109375" style="39" customWidth="1"/>
    <col min="7" max="7" width="14.5703125" style="39" customWidth="1"/>
    <col min="8" max="8" width="12.85546875" style="171" customWidth="1"/>
    <col min="9" max="10" width="12.7109375" style="171" customWidth="1"/>
    <col min="11" max="11" width="14.140625" style="171" customWidth="1"/>
    <col min="12" max="13" width="12.7109375" style="171" customWidth="1"/>
    <col min="14" max="14" width="14.42578125" style="171" customWidth="1"/>
    <col min="15" max="19" width="12.7109375" style="171" customWidth="1"/>
    <col min="20" max="20" width="14.42578125" style="171" customWidth="1"/>
    <col min="21" max="21" width="20.7109375" style="171" customWidth="1"/>
    <col min="22" max="16384" width="9.140625" style="171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408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43846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80</v>
      </c>
      <c r="H4" s="319"/>
      <c r="I4" s="113" t="s">
        <v>184</v>
      </c>
      <c r="J4" s="317" t="s">
        <v>407</v>
      </c>
      <c r="K4" s="318"/>
      <c r="L4" s="112" t="s">
        <v>184</v>
      </c>
      <c r="M4" s="317" t="s">
        <v>64</v>
      </c>
      <c r="N4" s="319"/>
      <c r="O4" s="113" t="s">
        <v>184</v>
      </c>
      <c r="P4" s="317" t="s">
        <v>654</v>
      </c>
      <c r="Q4" s="318"/>
      <c r="R4" s="112" t="s">
        <v>184</v>
      </c>
      <c r="S4" s="317" t="s">
        <v>655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406</v>
      </c>
      <c r="C6" s="62" t="s">
        <v>405</v>
      </c>
      <c r="D6" s="63">
        <v>240</v>
      </c>
      <c r="E6" s="62" t="s">
        <v>169</v>
      </c>
      <c r="F6" s="103">
        <v>40</v>
      </c>
      <c r="G6" s="102">
        <f t="shared" ref="G6:G16" si="0">$D6*F6</f>
        <v>9600</v>
      </c>
      <c r="H6" s="62"/>
      <c r="I6" s="105">
        <v>52</v>
      </c>
      <c r="J6" s="102">
        <f t="shared" ref="J6:J16" si="1">$D6*I6</f>
        <v>12480</v>
      </c>
      <c r="K6" s="104" t="s">
        <v>401</v>
      </c>
      <c r="L6" s="103">
        <v>36.14</v>
      </c>
      <c r="M6" s="102">
        <f t="shared" ref="M6:M16" si="2">$D6*L6</f>
        <v>8673.6</v>
      </c>
      <c r="N6" s="62"/>
      <c r="O6" s="105">
        <v>37.5</v>
      </c>
      <c r="P6" s="102">
        <f t="shared" ref="P6:P16" si="3">$D6*O6</f>
        <v>9000</v>
      </c>
      <c r="Q6" s="62"/>
      <c r="R6" s="103">
        <v>35</v>
      </c>
      <c r="S6" s="102">
        <f t="shared" ref="S6:S16" si="4">$D6*R6</f>
        <v>8400</v>
      </c>
      <c r="T6" s="62"/>
      <c r="U6" s="61"/>
    </row>
    <row r="7" spans="1:21" s="50" customFormat="1" x14ac:dyDescent="0.25">
      <c r="A7" s="172">
        <v>2</v>
      </c>
      <c r="B7" s="182"/>
      <c r="C7" s="57" t="s">
        <v>404</v>
      </c>
      <c r="D7" s="58">
        <v>10</v>
      </c>
      <c r="E7" s="57" t="s">
        <v>169</v>
      </c>
      <c r="F7" s="97">
        <v>50</v>
      </c>
      <c r="G7" s="93">
        <f t="shared" si="0"/>
        <v>500</v>
      </c>
      <c r="H7" s="57" t="s">
        <v>658</v>
      </c>
      <c r="I7" s="99">
        <v>61</v>
      </c>
      <c r="J7" s="93">
        <f t="shared" si="1"/>
        <v>610</v>
      </c>
      <c r="K7" s="95" t="s">
        <v>401</v>
      </c>
      <c r="L7" s="97">
        <v>44.3</v>
      </c>
      <c r="M7" s="93">
        <f t="shared" si="2"/>
        <v>443</v>
      </c>
      <c r="N7" s="57"/>
      <c r="O7" s="138">
        <v>42</v>
      </c>
      <c r="P7" s="93">
        <f t="shared" si="3"/>
        <v>420</v>
      </c>
      <c r="Q7" s="57"/>
      <c r="R7" s="97">
        <v>45</v>
      </c>
      <c r="S7" s="93">
        <f t="shared" si="4"/>
        <v>450</v>
      </c>
      <c r="T7" s="57"/>
      <c r="U7" s="173"/>
    </row>
    <row r="8" spans="1:21" s="50" customFormat="1" x14ac:dyDescent="0.25">
      <c r="A8" s="172">
        <v>3</v>
      </c>
      <c r="B8" s="183"/>
      <c r="C8" s="57" t="s">
        <v>317</v>
      </c>
      <c r="D8" s="58">
        <v>60</v>
      </c>
      <c r="E8" s="57" t="s">
        <v>169</v>
      </c>
      <c r="F8" s="97">
        <v>50</v>
      </c>
      <c r="G8" s="93">
        <f t="shared" si="0"/>
        <v>3000</v>
      </c>
      <c r="H8" s="57"/>
      <c r="I8" s="99">
        <v>65</v>
      </c>
      <c r="J8" s="93">
        <f t="shared" si="1"/>
        <v>3900</v>
      </c>
      <c r="K8" s="95" t="s">
        <v>401</v>
      </c>
      <c r="L8" s="97">
        <v>45.49</v>
      </c>
      <c r="M8" s="93">
        <f t="shared" si="2"/>
        <v>2729.4</v>
      </c>
      <c r="N8" s="57"/>
      <c r="O8" s="99">
        <v>42.5</v>
      </c>
      <c r="P8" s="93">
        <f t="shared" si="3"/>
        <v>2550</v>
      </c>
      <c r="Q8" s="57"/>
      <c r="R8" s="97">
        <v>51</v>
      </c>
      <c r="S8" s="93">
        <f t="shared" si="4"/>
        <v>3060</v>
      </c>
      <c r="T8" s="57"/>
      <c r="U8" s="173"/>
    </row>
    <row r="9" spans="1:21" s="50" customFormat="1" x14ac:dyDescent="0.25">
      <c r="A9" s="172">
        <v>4</v>
      </c>
      <c r="B9" s="59"/>
      <c r="C9" s="57" t="s">
        <v>403</v>
      </c>
      <c r="D9" s="58">
        <v>30</v>
      </c>
      <c r="E9" s="57" t="s">
        <v>169</v>
      </c>
      <c r="F9" s="97">
        <v>60</v>
      </c>
      <c r="G9" s="93">
        <f t="shared" si="0"/>
        <v>1800</v>
      </c>
      <c r="H9" s="57"/>
      <c r="I9" s="99">
        <v>76</v>
      </c>
      <c r="J9" s="93">
        <f t="shared" si="1"/>
        <v>2280</v>
      </c>
      <c r="K9" s="95" t="s">
        <v>401</v>
      </c>
      <c r="L9" s="97">
        <v>57.73</v>
      </c>
      <c r="M9" s="93">
        <f t="shared" si="2"/>
        <v>1731.8999999999999</v>
      </c>
      <c r="N9" s="57"/>
      <c r="O9" s="99">
        <v>67.5</v>
      </c>
      <c r="P9" s="93">
        <f t="shared" si="3"/>
        <v>2025</v>
      </c>
      <c r="Q9" s="57"/>
      <c r="R9" s="127">
        <v>67</v>
      </c>
      <c r="S9" s="93">
        <f t="shared" si="4"/>
        <v>2010</v>
      </c>
      <c r="T9" s="57"/>
      <c r="U9" s="173"/>
    </row>
    <row r="10" spans="1:21" s="50" customFormat="1" x14ac:dyDescent="0.25">
      <c r="A10" s="172">
        <v>5</v>
      </c>
      <c r="B10" s="59"/>
      <c r="C10" s="57" t="s">
        <v>402</v>
      </c>
      <c r="D10" s="58">
        <v>8</v>
      </c>
      <c r="E10" s="57" t="s">
        <v>169</v>
      </c>
      <c r="F10" s="97"/>
      <c r="G10" s="93">
        <f t="shared" si="0"/>
        <v>0</v>
      </c>
      <c r="H10" s="57"/>
      <c r="I10" s="99">
        <v>97</v>
      </c>
      <c r="J10" s="93">
        <f t="shared" si="1"/>
        <v>776</v>
      </c>
      <c r="K10" s="95" t="s">
        <v>401</v>
      </c>
      <c r="L10" s="97">
        <v>69.97</v>
      </c>
      <c r="M10" s="93">
        <f t="shared" si="2"/>
        <v>559.76</v>
      </c>
      <c r="N10" s="57"/>
      <c r="O10" s="99">
        <v>86.5</v>
      </c>
      <c r="P10" s="93">
        <f t="shared" si="3"/>
        <v>692</v>
      </c>
      <c r="Q10" s="57"/>
      <c r="R10" s="130">
        <v>90</v>
      </c>
      <c r="S10" s="93">
        <f t="shared" si="4"/>
        <v>720</v>
      </c>
      <c r="T10" s="57"/>
      <c r="U10" s="173"/>
    </row>
    <row r="11" spans="1:21" s="50" customFormat="1" x14ac:dyDescent="0.25">
      <c r="A11" s="172">
        <v>6</v>
      </c>
      <c r="B11" s="176" t="s">
        <v>400</v>
      </c>
      <c r="C11" s="57" t="s">
        <v>399</v>
      </c>
      <c r="D11" s="58">
        <v>30</v>
      </c>
      <c r="E11" s="57" t="s">
        <v>398</v>
      </c>
      <c r="F11" s="94">
        <v>19</v>
      </c>
      <c r="G11" s="93">
        <f t="shared" si="0"/>
        <v>570</v>
      </c>
      <c r="H11" s="57"/>
      <c r="I11" s="99">
        <v>18</v>
      </c>
      <c r="J11" s="93">
        <f t="shared" si="1"/>
        <v>540</v>
      </c>
      <c r="K11" s="95"/>
      <c r="L11" s="97">
        <v>18.75</v>
      </c>
      <c r="M11" s="93">
        <f t="shared" si="2"/>
        <v>562.5</v>
      </c>
      <c r="N11" s="57" t="s">
        <v>659</v>
      </c>
      <c r="O11" s="99">
        <v>19</v>
      </c>
      <c r="P11" s="93">
        <f t="shared" si="3"/>
        <v>570</v>
      </c>
      <c r="Q11" s="57"/>
      <c r="R11" s="130">
        <v>25</v>
      </c>
      <c r="S11" s="93">
        <f t="shared" si="4"/>
        <v>750</v>
      </c>
      <c r="T11" s="57"/>
      <c r="U11" s="173"/>
    </row>
    <row r="12" spans="1:21" s="50" customFormat="1" x14ac:dyDescent="0.25">
      <c r="A12" s="172">
        <v>7</v>
      </c>
      <c r="B12" s="183"/>
      <c r="C12" s="57" t="s">
        <v>167</v>
      </c>
      <c r="D12" s="58">
        <v>30</v>
      </c>
      <c r="E12" s="57" t="s">
        <v>164</v>
      </c>
      <c r="F12" s="94">
        <v>26.25</v>
      </c>
      <c r="G12" s="93">
        <f t="shared" si="0"/>
        <v>787.5</v>
      </c>
      <c r="H12" s="57"/>
      <c r="I12" s="99">
        <v>18</v>
      </c>
      <c r="J12" s="93">
        <f t="shared" si="1"/>
        <v>540</v>
      </c>
      <c r="K12" s="95"/>
      <c r="L12" s="97">
        <v>26.25</v>
      </c>
      <c r="M12" s="93">
        <f t="shared" si="2"/>
        <v>787.5</v>
      </c>
      <c r="N12" s="57"/>
      <c r="O12" s="99">
        <v>23.5</v>
      </c>
      <c r="P12" s="93">
        <f t="shared" si="3"/>
        <v>705</v>
      </c>
      <c r="Q12" s="57"/>
      <c r="R12" s="130">
        <v>30</v>
      </c>
      <c r="S12" s="93">
        <f t="shared" si="4"/>
        <v>900</v>
      </c>
      <c r="T12" s="57"/>
      <c r="U12" s="173"/>
    </row>
    <row r="13" spans="1:21" s="50" customFormat="1" x14ac:dyDescent="0.25">
      <c r="A13" s="172">
        <v>8</v>
      </c>
      <c r="B13" s="59" t="s">
        <v>397</v>
      </c>
      <c r="C13" s="57" t="s">
        <v>396</v>
      </c>
      <c r="D13" s="58">
        <v>5</v>
      </c>
      <c r="E13" s="57" t="s">
        <v>395</v>
      </c>
      <c r="F13" s="97">
        <v>500</v>
      </c>
      <c r="G13" s="93">
        <f t="shared" si="0"/>
        <v>2500</v>
      </c>
      <c r="H13" s="57"/>
      <c r="I13" s="99">
        <v>200</v>
      </c>
      <c r="J13" s="93">
        <f t="shared" si="1"/>
        <v>1000</v>
      </c>
      <c r="K13" s="95"/>
      <c r="L13" s="97">
        <v>800</v>
      </c>
      <c r="M13" s="93">
        <f t="shared" si="2"/>
        <v>4000</v>
      </c>
      <c r="N13" s="57"/>
      <c r="O13" s="99">
        <v>360</v>
      </c>
      <c r="P13" s="93">
        <f t="shared" si="3"/>
        <v>1800</v>
      </c>
      <c r="Q13" s="57" t="s">
        <v>394</v>
      </c>
      <c r="R13" s="127">
        <v>200</v>
      </c>
      <c r="S13" s="93">
        <f t="shared" si="4"/>
        <v>1000</v>
      </c>
      <c r="T13" s="57"/>
      <c r="U13" s="173"/>
    </row>
    <row r="14" spans="1:21" s="50" customFormat="1" x14ac:dyDescent="0.25">
      <c r="A14" s="172">
        <v>9</v>
      </c>
      <c r="B14" s="59" t="s">
        <v>393</v>
      </c>
      <c r="C14" s="57" t="s">
        <v>216</v>
      </c>
      <c r="D14" s="58">
        <v>40</v>
      </c>
      <c r="E14" s="57" t="s">
        <v>169</v>
      </c>
      <c r="F14" s="94">
        <v>22.5</v>
      </c>
      <c r="G14" s="93">
        <f t="shared" si="0"/>
        <v>900</v>
      </c>
      <c r="H14" s="57"/>
      <c r="I14" s="96">
        <v>22.5</v>
      </c>
      <c r="J14" s="93">
        <f t="shared" si="1"/>
        <v>900</v>
      </c>
      <c r="K14" s="95"/>
      <c r="L14" s="97">
        <v>16.5</v>
      </c>
      <c r="M14" s="93">
        <f t="shared" si="2"/>
        <v>660</v>
      </c>
      <c r="N14" s="180"/>
      <c r="O14" s="99">
        <v>24.5</v>
      </c>
      <c r="P14" s="93">
        <f t="shared" si="3"/>
        <v>980</v>
      </c>
      <c r="Q14" s="57"/>
      <c r="R14" s="97">
        <v>24</v>
      </c>
      <c r="S14" s="93">
        <f t="shared" si="4"/>
        <v>960</v>
      </c>
      <c r="T14" s="57"/>
      <c r="U14" s="173"/>
    </row>
    <row r="15" spans="1:21" s="50" customFormat="1" x14ac:dyDescent="0.25">
      <c r="A15" s="172"/>
      <c r="B15" s="59"/>
      <c r="C15" s="57"/>
      <c r="D15" s="58"/>
      <c r="E15" s="57"/>
      <c r="F15" s="97"/>
      <c r="G15" s="93">
        <f t="shared" si="0"/>
        <v>0</v>
      </c>
      <c r="H15" s="57"/>
      <c r="I15" s="99"/>
      <c r="J15" s="93">
        <f t="shared" si="1"/>
        <v>0</v>
      </c>
      <c r="K15" s="95"/>
      <c r="L15" s="97"/>
      <c r="M15" s="93">
        <f t="shared" si="2"/>
        <v>0</v>
      </c>
      <c r="N15" s="57"/>
      <c r="O15" s="99"/>
      <c r="P15" s="93">
        <f t="shared" si="3"/>
        <v>0</v>
      </c>
      <c r="Q15" s="57"/>
      <c r="R15" s="97"/>
      <c r="S15" s="93">
        <f t="shared" si="4"/>
        <v>0</v>
      </c>
      <c r="T15" s="57"/>
      <c r="U15" s="173"/>
    </row>
    <row r="16" spans="1:21" s="50" customFormat="1" ht="15.75" thickBot="1" x14ac:dyDescent="0.3">
      <c r="A16" s="79"/>
      <c r="B16" s="59"/>
      <c r="C16" s="57"/>
      <c r="D16" s="58"/>
      <c r="E16" s="57"/>
      <c r="F16" s="123"/>
      <c r="G16" s="93">
        <f t="shared" si="0"/>
        <v>0</v>
      </c>
      <c r="H16" s="76"/>
      <c r="I16" s="125"/>
      <c r="J16" s="93">
        <f t="shared" si="1"/>
        <v>0</v>
      </c>
      <c r="K16" s="124"/>
      <c r="L16" s="123"/>
      <c r="M16" s="93">
        <f t="shared" si="2"/>
        <v>0</v>
      </c>
      <c r="N16" s="76"/>
      <c r="O16" s="125"/>
      <c r="P16" s="93">
        <f t="shared" si="3"/>
        <v>0</v>
      </c>
      <c r="Q16" s="124"/>
      <c r="R16" s="123"/>
      <c r="S16" s="93">
        <f t="shared" si="4"/>
        <v>0</v>
      </c>
      <c r="T16" s="76"/>
      <c r="U16" s="75"/>
    </row>
    <row r="17" spans="1:21" s="40" customFormat="1" ht="15.75" thickBot="1" x14ac:dyDescent="0.3">
      <c r="A17" s="89"/>
      <c r="B17" s="88" t="s">
        <v>162</v>
      </c>
      <c r="C17" s="83"/>
      <c r="D17" s="88"/>
      <c r="E17" s="83"/>
      <c r="F17" s="85"/>
      <c r="G17" s="84">
        <f>SUM(G6:G16)</f>
        <v>19657.5</v>
      </c>
      <c r="H17" s="83"/>
      <c r="I17" s="87"/>
      <c r="J17" s="84">
        <f>SUM(J6:J16)</f>
        <v>23026</v>
      </c>
      <c r="K17" s="86"/>
      <c r="L17" s="85"/>
      <c r="M17" s="84">
        <f>SUM(M6:M16)</f>
        <v>20147.66</v>
      </c>
      <c r="N17" s="83"/>
      <c r="O17" s="87"/>
      <c r="P17" s="84">
        <f>SUM(P6:P16)</f>
        <v>18742</v>
      </c>
      <c r="Q17" s="86"/>
      <c r="R17" s="85"/>
      <c r="S17" s="84">
        <f>SUM(S6:S16)</f>
        <v>18250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3</v>
      </c>
      <c r="H18" s="68"/>
      <c r="I18" s="80"/>
      <c r="J18" s="69">
        <f>RANK(J17,$G17:$S17,1)</f>
        <v>5</v>
      </c>
      <c r="K18" s="71"/>
      <c r="L18" s="73"/>
      <c r="M18" s="69">
        <f>RANK(M17,$G17:$S17,1)</f>
        <v>4</v>
      </c>
      <c r="N18" s="68"/>
      <c r="O18" s="80"/>
      <c r="P18" s="69">
        <f>RANK(P17,$G17:$S17,1)</f>
        <v>2</v>
      </c>
      <c r="Q18" s="71"/>
      <c r="R18" s="73"/>
      <c r="S18" s="69">
        <f>RANK(S17,$G17:$S17,1)</f>
        <v>1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/>
      <c r="P19" s="295"/>
      <c r="Q19" s="296"/>
      <c r="R19" s="294"/>
      <c r="S19" s="295"/>
      <c r="T19" s="296"/>
      <c r="U19" s="61"/>
    </row>
    <row r="20" spans="1:21" s="50" customFormat="1" x14ac:dyDescent="0.25">
      <c r="A20" s="172"/>
      <c r="B20" s="59" t="s">
        <v>160</v>
      </c>
      <c r="C20" s="57" t="s">
        <v>159</v>
      </c>
      <c r="D20" s="58"/>
      <c r="E20" s="57"/>
      <c r="F20" s="297">
        <v>43489</v>
      </c>
      <c r="G20" s="290"/>
      <c r="H20" s="291"/>
      <c r="I20" s="297">
        <v>43495</v>
      </c>
      <c r="J20" s="290"/>
      <c r="K20" s="291"/>
      <c r="L20" s="297">
        <v>43281</v>
      </c>
      <c r="M20" s="290"/>
      <c r="N20" s="291"/>
      <c r="O20" s="297">
        <v>43282</v>
      </c>
      <c r="P20" s="290"/>
      <c r="Q20" s="291"/>
      <c r="R20" s="297">
        <v>44107</v>
      </c>
      <c r="S20" s="290"/>
      <c r="T20" s="291"/>
      <c r="U20" s="173"/>
    </row>
    <row r="21" spans="1:21" s="50" customFormat="1" x14ac:dyDescent="0.25">
      <c r="A21" s="172"/>
      <c r="B21" s="59"/>
      <c r="C21" s="57" t="s">
        <v>157</v>
      </c>
      <c r="D21" s="58"/>
      <c r="E21" s="57"/>
      <c r="F21" s="292" t="s">
        <v>392</v>
      </c>
      <c r="G21" s="290"/>
      <c r="H21" s="291"/>
      <c r="I21" s="292" t="s">
        <v>392</v>
      </c>
      <c r="J21" s="290"/>
      <c r="K21" s="291"/>
      <c r="L21" s="292" t="s">
        <v>392</v>
      </c>
      <c r="M21" s="290"/>
      <c r="N21" s="291"/>
      <c r="O21" s="292" t="s">
        <v>392</v>
      </c>
      <c r="P21" s="290"/>
      <c r="Q21" s="291"/>
      <c r="R21" s="292" t="s">
        <v>392</v>
      </c>
      <c r="S21" s="290"/>
      <c r="T21" s="291"/>
      <c r="U21" s="173"/>
    </row>
    <row r="22" spans="1:21" s="50" customFormat="1" x14ac:dyDescent="0.25">
      <c r="A22" s="172"/>
      <c r="B22" s="59"/>
      <c r="C22" s="57" t="s">
        <v>154</v>
      </c>
      <c r="D22" s="58"/>
      <c r="E22" s="57"/>
      <c r="F22" s="351" t="s">
        <v>656</v>
      </c>
      <c r="G22" s="352"/>
      <c r="H22" s="353"/>
      <c r="I22" s="351" t="s">
        <v>657</v>
      </c>
      <c r="J22" s="352"/>
      <c r="K22" s="353"/>
      <c r="L22" s="292" t="s">
        <v>151</v>
      </c>
      <c r="M22" s="290"/>
      <c r="N22" s="291"/>
      <c r="O22" s="292" t="s">
        <v>391</v>
      </c>
      <c r="P22" s="290"/>
      <c r="Q22" s="291"/>
      <c r="R22" s="292" t="s">
        <v>151</v>
      </c>
      <c r="S22" s="290"/>
      <c r="T22" s="291"/>
      <c r="U22" s="173"/>
    </row>
    <row r="23" spans="1:21" s="50" customFormat="1" x14ac:dyDescent="0.25">
      <c r="A23" s="172"/>
      <c r="B23" s="59"/>
      <c r="C23" s="57"/>
      <c r="D23" s="58"/>
      <c r="E23" s="57"/>
      <c r="F23" s="354"/>
      <c r="G23" s="355"/>
      <c r="H23" s="356"/>
      <c r="I23" s="354"/>
      <c r="J23" s="355"/>
      <c r="K23" s="356"/>
      <c r="L23" s="292"/>
      <c r="M23" s="290"/>
      <c r="N23" s="291"/>
      <c r="O23" s="292"/>
      <c r="P23" s="290"/>
      <c r="Q23" s="291"/>
      <c r="R23" s="292"/>
      <c r="S23" s="290"/>
      <c r="T23" s="291"/>
      <c r="U23" s="173"/>
    </row>
    <row r="24" spans="1:21" s="50" customFormat="1" x14ac:dyDescent="0.25">
      <c r="A24" s="172"/>
      <c r="B24" s="59"/>
      <c r="C24" s="57" t="s">
        <v>353</v>
      </c>
      <c r="D24" s="58"/>
      <c r="E24" s="57"/>
      <c r="F24" s="292"/>
      <c r="G24" s="290"/>
      <c r="H24" s="291"/>
      <c r="I24" s="292"/>
      <c r="J24" s="290"/>
      <c r="K24" s="291"/>
      <c r="L24" s="292"/>
      <c r="M24" s="290"/>
      <c r="N24" s="291"/>
      <c r="O24" s="292"/>
      <c r="P24" s="290"/>
      <c r="Q24" s="291"/>
      <c r="R24" s="292"/>
      <c r="S24" s="290"/>
      <c r="T24" s="291"/>
      <c r="U24" s="173"/>
    </row>
    <row r="25" spans="1:21" s="50" customFormat="1" ht="15.75" thickBot="1" x14ac:dyDescent="0.3">
      <c r="A25" s="79"/>
      <c r="B25" s="78"/>
      <c r="C25" s="76"/>
      <c r="D25" s="77"/>
      <c r="E25" s="76"/>
      <c r="F25" s="284"/>
      <c r="G25" s="285"/>
      <c r="H25" s="286"/>
      <c r="I25" s="343"/>
      <c r="J25" s="344"/>
      <c r="K25" s="345"/>
      <c r="L25" s="343"/>
      <c r="M25" s="344"/>
      <c r="N25" s="345"/>
      <c r="O25" s="343"/>
      <c r="P25" s="344"/>
      <c r="Q25" s="345"/>
      <c r="R25" s="343"/>
      <c r="S25" s="344"/>
      <c r="T25" s="345"/>
      <c r="U25" s="75"/>
    </row>
    <row r="26" spans="1:21" s="66" customFormat="1" ht="15.75" thickBot="1" x14ac:dyDescent="0.3">
      <c r="A26" s="74"/>
      <c r="B26" s="70" t="s">
        <v>148</v>
      </c>
      <c r="C26" s="68"/>
      <c r="D26" s="70"/>
      <c r="E26" s="68"/>
      <c r="F26" s="73"/>
      <c r="G26" s="69">
        <f>G18</f>
        <v>3</v>
      </c>
      <c r="H26" s="68"/>
      <c r="I26" s="72"/>
      <c r="J26" s="69">
        <f>J18</f>
        <v>5</v>
      </c>
      <c r="K26" s="71"/>
      <c r="L26" s="70"/>
      <c r="M26" s="69">
        <f>M18</f>
        <v>4</v>
      </c>
      <c r="N26" s="68"/>
      <c r="O26" s="72"/>
      <c r="P26" s="69">
        <f>P18</f>
        <v>2</v>
      </c>
      <c r="Q26" s="71"/>
      <c r="R26" s="70"/>
      <c r="S26" s="69">
        <f>S18</f>
        <v>1</v>
      </c>
      <c r="T26" s="68"/>
      <c r="U26" s="67"/>
    </row>
    <row r="27" spans="1:21" s="50" customFormat="1" x14ac:dyDescent="0.25">
      <c r="A27" s="65"/>
      <c r="B27" s="64"/>
      <c r="C27" s="62"/>
      <c r="D27" s="63"/>
      <c r="E27" s="62"/>
      <c r="F27" s="294"/>
      <c r="G27" s="295"/>
      <c r="H27" s="296"/>
      <c r="I27" s="346"/>
      <c r="J27" s="347"/>
      <c r="K27" s="348"/>
      <c r="L27" s="346"/>
      <c r="M27" s="347"/>
      <c r="N27" s="348"/>
      <c r="O27" s="346"/>
      <c r="P27" s="347"/>
      <c r="Q27" s="348"/>
      <c r="R27" s="346"/>
      <c r="S27" s="347"/>
      <c r="T27" s="348"/>
      <c r="U27" s="61"/>
    </row>
    <row r="28" spans="1:21" s="50" customFormat="1" x14ac:dyDescent="0.25">
      <c r="A28" s="172"/>
      <c r="B28" s="59" t="s">
        <v>147</v>
      </c>
      <c r="C28" s="57" t="s">
        <v>146</v>
      </c>
      <c r="D28" s="58"/>
      <c r="E28" s="57"/>
      <c r="F28" s="292" t="s">
        <v>81</v>
      </c>
      <c r="G28" s="290"/>
      <c r="H28" s="291"/>
      <c r="I28" s="340" t="s">
        <v>26</v>
      </c>
      <c r="J28" s="341"/>
      <c r="K28" s="342"/>
      <c r="L28" s="340" t="s">
        <v>66</v>
      </c>
      <c r="M28" s="341"/>
      <c r="N28" s="342"/>
      <c r="O28" s="340" t="s">
        <v>61</v>
      </c>
      <c r="P28" s="341"/>
      <c r="Q28" s="342"/>
      <c r="R28" s="340" t="s">
        <v>660</v>
      </c>
      <c r="S28" s="341"/>
      <c r="T28" s="342"/>
      <c r="U28" s="173"/>
    </row>
    <row r="29" spans="1:21" s="50" customFormat="1" x14ac:dyDescent="0.25">
      <c r="A29" s="172"/>
      <c r="B29" s="59"/>
      <c r="C29" s="57" t="s">
        <v>144</v>
      </c>
      <c r="D29" s="58"/>
      <c r="E29" s="57"/>
      <c r="F29" s="289" t="s">
        <v>390</v>
      </c>
      <c r="G29" s="290"/>
      <c r="H29" s="291"/>
      <c r="I29" s="289" t="s">
        <v>27</v>
      </c>
      <c r="J29" s="341"/>
      <c r="K29" s="342"/>
      <c r="L29" s="289" t="s">
        <v>389</v>
      </c>
      <c r="M29" s="341"/>
      <c r="N29" s="342"/>
      <c r="O29" s="289" t="s">
        <v>63</v>
      </c>
      <c r="P29" s="341"/>
      <c r="Q29" s="342"/>
      <c r="R29" s="289" t="s">
        <v>661</v>
      </c>
      <c r="S29" s="341"/>
      <c r="T29" s="342"/>
      <c r="U29" s="173"/>
    </row>
    <row r="30" spans="1:21" s="50" customFormat="1" x14ac:dyDescent="0.25">
      <c r="A30" s="172"/>
      <c r="B30" s="59"/>
      <c r="C30" s="57" t="s">
        <v>142</v>
      </c>
      <c r="D30" s="58"/>
      <c r="E30" s="57"/>
      <c r="F30" s="292" t="s">
        <v>82</v>
      </c>
      <c r="G30" s="290"/>
      <c r="H30" s="291"/>
      <c r="I30" s="340" t="s">
        <v>108</v>
      </c>
      <c r="J30" s="341"/>
      <c r="K30" s="342"/>
      <c r="L30" s="340" t="s">
        <v>67</v>
      </c>
      <c r="M30" s="341"/>
      <c r="N30" s="342"/>
      <c r="O30" s="340" t="s">
        <v>62</v>
      </c>
      <c r="P30" s="341"/>
      <c r="Q30" s="342"/>
      <c r="R30" s="340" t="s">
        <v>662</v>
      </c>
      <c r="S30" s="341"/>
      <c r="T30" s="342"/>
      <c r="U30" s="173"/>
    </row>
    <row r="31" spans="1:21" s="50" customFormat="1" ht="15.75" thickBot="1" x14ac:dyDescent="0.3">
      <c r="A31" s="174"/>
      <c r="B31" s="54"/>
      <c r="C31" s="52"/>
      <c r="D31" s="53"/>
      <c r="E31" s="52"/>
      <c r="F31" s="284"/>
      <c r="G31" s="285"/>
      <c r="H31" s="286"/>
      <c r="I31" s="343"/>
      <c r="J31" s="344"/>
      <c r="K31" s="345"/>
      <c r="L31" s="343"/>
      <c r="M31" s="344"/>
      <c r="N31" s="345"/>
      <c r="O31" s="343"/>
      <c r="P31" s="344"/>
      <c r="Q31" s="345"/>
      <c r="R31" s="343"/>
      <c r="S31" s="344"/>
      <c r="T31" s="345"/>
      <c r="U31" s="175"/>
    </row>
    <row r="33" spans="1:6" x14ac:dyDescent="0.25">
      <c r="A33" s="171" t="s">
        <v>140</v>
      </c>
      <c r="B33" s="44" t="s">
        <v>139</v>
      </c>
    </row>
    <row r="37" spans="1:6" x14ac:dyDescent="0.25">
      <c r="A37" s="49" t="s">
        <v>138</v>
      </c>
      <c r="B37"/>
      <c r="C37"/>
      <c r="D37" s="121"/>
      <c r="E37" s="121"/>
      <c r="F37" s="252"/>
    </row>
    <row r="38" spans="1:6" x14ac:dyDescent="0.25">
      <c r="A38" s="48" t="s">
        <v>137</v>
      </c>
      <c r="B38" s="47" t="s">
        <v>136</v>
      </c>
      <c r="C38" s="120" t="s">
        <v>135</v>
      </c>
      <c r="D38" s="120"/>
      <c r="E38" s="120"/>
      <c r="F38" s="120"/>
    </row>
    <row r="39" spans="1:6" x14ac:dyDescent="0.25">
      <c r="A39" s="44"/>
      <c r="B39" s="45"/>
      <c r="C39" s="119"/>
      <c r="D39" s="119"/>
      <c r="E39" s="119"/>
      <c r="F39" s="119"/>
    </row>
    <row r="40" spans="1:6" x14ac:dyDescent="0.25">
      <c r="A40" s="44"/>
      <c r="B40" s="43"/>
      <c r="C40" s="119"/>
      <c r="D40" s="119"/>
      <c r="E40" s="119"/>
      <c r="F40" s="119"/>
    </row>
    <row r="41" spans="1:6" x14ac:dyDescent="0.25">
      <c r="A41"/>
      <c r="B41" s="43"/>
      <c r="C41" s="119"/>
      <c r="D41" s="119"/>
      <c r="E41" s="119"/>
      <c r="F41" s="119"/>
    </row>
    <row r="42" spans="1:6" x14ac:dyDescent="0.25">
      <c r="A42"/>
      <c r="B42" s="42"/>
      <c r="C42" s="119"/>
      <c r="D42" s="119"/>
      <c r="E42" s="119"/>
      <c r="F42" s="119"/>
    </row>
    <row r="43" spans="1:6" x14ac:dyDescent="0.25">
      <c r="A43"/>
      <c r="B43" s="42"/>
      <c r="C43" s="119"/>
      <c r="D43" s="119"/>
      <c r="E43" s="119"/>
      <c r="F43" s="119"/>
    </row>
  </sheetData>
  <mergeCells count="71">
    <mergeCell ref="U4:U5"/>
    <mergeCell ref="D1:F1"/>
    <mergeCell ref="D2:F2"/>
    <mergeCell ref="A4:A5"/>
    <mergeCell ref="B4:B5"/>
    <mergeCell ref="C4:C5"/>
    <mergeCell ref="D4:D5"/>
    <mergeCell ref="E4:E5"/>
    <mergeCell ref="G4:H4"/>
    <mergeCell ref="J4:K4"/>
    <mergeCell ref="M4:N4"/>
    <mergeCell ref="P4:Q4"/>
    <mergeCell ref="S4:T4"/>
    <mergeCell ref="O22:Q22"/>
    <mergeCell ref="R22:T22"/>
    <mergeCell ref="R19:T19"/>
    <mergeCell ref="F20:H20"/>
    <mergeCell ref="I20:K20"/>
    <mergeCell ref="L20:N20"/>
    <mergeCell ref="O20:Q20"/>
    <mergeCell ref="R20:T20"/>
    <mergeCell ref="F19:H19"/>
    <mergeCell ref="I19:K19"/>
    <mergeCell ref="L19:N19"/>
    <mergeCell ref="O19:Q19"/>
    <mergeCell ref="F21:H21"/>
    <mergeCell ref="I21:K21"/>
    <mergeCell ref="L21:N21"/>
    <mergeCell ref="O21:Q21"/>
    <mergeCell ref="R21:T21"/>
    <mergeCell ref="R28:T28"/>
    <mergeCell ref="F24:H24"/>
    <mergeCell ref="I24:K24"/>
    <mergeCell ref="L24:N24"/>
    <mergeCell ref="O24:Q24"/>
    <mergeCell ref="R24:T24"/>
    <mergeCell ref="F25:H25"/>
    <mergeCell ref="I25:K25"/>
    <mergeCell ref="L25:N25"/>
    <mergeCell ref="O25:Q25"/>
    <mergeCell ref="R25:T25"/>
    <mergeCell ref="F22:H23"/>
    <mergeCell ref="I22:K23"/>
    <mergeCell ref="F27:H27"/>
    <mergeCell ref="I27:K27"/>
    <mergeCell ref="O31:Q31"/>
    <mergeCell ref="R31:T31"/>
    <mergeCell ref="L23:N23"/>
    <mergeCell ref="O23:Q23"/>
    <mergeCell ref="R23:T23"/>
    <mergeCell ref="L29:N29"/>
    <mergeCell ref="O29:Q29"/>
    <mergeCell ref="R29:T29"/>
    <mergeCell ref="L30:N30"/>
    <mergeCell ref="O30:Q30"/>
    <mergeCell ref="R30:T30"/>
    <mergeCell ref="L27:N27"/>
    <mergeCell ref="O27:Q27"/>
    <mergeCell ref="R27:T27"/>
    <mergeCell ref="L28:N28"/>
    <mergeCell ref="O28:Q28"/>
    <mergeCell ref="F28:H28"/>
    <mergeCell ref="I28:K28"/>
    <mergeCell ref="L22:N22"/>
    <mergeCell ref="F31:H31"/>
    <mergeCell ref="I31:K31"/>
    <mergeCell ref="L31:N31"/>
    <mergeCell ref="F29:H29"/>
    <mergeCell ref="I29:K29"/>
    <mergeCell ref="F30:H30"/>
    <mergeCell ref="I30:K30"/>
  </mergeCells>
  <conditionalFormatting sqref="F6:F16 I6:I16 L6:L16 O6:O16 R6:R16">
    <cfRule type="expression" dxfId="77" priority="29">
      <formula>F6=MIN($F6,$I6,$L6,$O6,$R6)</formula>
    </cfRule>
  </conditionalFormatting>
  <conditionalFormatting sqref="G17 J17 M17 P17 S17">
    <cfRule type="expression" dxfId="76" priority="28">
      <formula>G17=MIN($G$17,$J$17,$M$17,$P$17,$S$17)</formula>
    </cfRule>
  </conditionalFormatting>
  <conditionalFormatting sqref="G18 J18 M18 P18 S18">
    <cfRule type="expression" dxfId="75" priority="27">
      <formula>G18=MIN($G$18,$J$18,$M$18,$P$18,$S$18)</formula>
    </cfRule>
  </conditionalFormatting>
  <conditionalFormatting sqref="G26 J26 M26 P26 S26">
    <cfRule type="expression" dxfId="74" priority="26">
      <formula>G26=MIN($G$26,$J$26,$M$26,$P$26,$S$26)</formula>
    </cfRule>
  </conditionalFormatting>
  <conditionalFormatting sqref="A1:XFD5 A26:XFD26 A19:F19 A32:XFD36 A27:F27 I19 I27 L19 L27 O19 O27 U19:XFD25 R27:R31 U27:XFD31 A17:XFD18 A6:A16 A25:F25 A20:E24 I25 L25 O25 A31:F31 A28:E30 I31 L31 O31 F6:J15 L6:M15 O6:P15 R6:XFD15 F16:XFD16 R19:R25 A44:XFD1048576 G37:XFD43">
    <cfRule type="expression" priority="25" stopIfTrue="1">
      <formula>ISBLANK(A1)=TRUE</formula>
    </cfRule>
  </conditionalFormatting>
  <conditionalFormatting sqref="B9 B13 B6">
    <cfRule type="expression" priority="24" stopIfTrue="1">
      <formula>ISBLANK(B6)=TRUE</formula>
    </cfRule>
  </conditionalFormatting>
  <conditionalFormatting sqref="B7">
    <cfRule type="expression" priority="23" stopIfTrue="1">
      <formula>ISBLANK(B7)=TRUE</formula>
    </cfRule>
  </conditionalFormatting>
  <conditionalFormatting sqref="B10:B11">
    <cfRule type="expression" priority="22" stopIfTrue="1">
      <formula>ISBLANK(B10)=TRUE</formula>
    </cfRule>
  </conditionalFormatting>
  <conditionalFormatting sqref="B14:B16">
    <cfRule type="expression" priority="21" stopIfTrue="1">
      <formula>ISBLANK(B14)=TRUE</formula>
    </cfRule>
  </conditionalFormatting>
  <conditionalFormatting sqref="C6:C7">
    <cfRule type="expression" priority="20" stopIfTrue="1">
      <formula>ISBLANK(C6)=TRUE</formula>
    </cfRule>
  </conditionalFormatting>
  <conditionalFormatting sqref="C8:C16">
    <cfRule type="expression" priority="19" stopIfTrue="1">
      <formula>ISBLANK(C8)=TRUE</formula>
    </cfRule>
  </conditionalFormatting>
  <conditionalFormatting sqref="D6:D16">
    <cfRule type="expression" priority="18" stopIfTrue="1">
      <formula>ISBLANK(D6)=TRUE</formula>
    </cfRule>
  </conditionalFormatting>
  <conditionalFormatting sqref="E6:E16">
    <cfRule type="expression" priority="17" stopIfTrue="1">
      <formula>ISBLANK(E6)=TRUE</formula>
    </cfRule>
  </conditionalFormatting>
  <conditionalFormatting sqref="F20:F22 F24">
    <cfRule type="expression" priority="16" stopIfTrue="1">
      <formula>ISBLANK(F20)=TRUE</formula>
    </cfRule>
  </conditionalFormatting>
  <conditionalFormatting sqref="I20:I22">
    <cfRule type="expression" priority="15" stopIfTrue="1">
      <formula>ISBLANK(I20)=TRUE</formula>
    </cfRule>
  </conditionalFormatting>
  <conditionalFormatting sqref="L20:L23">
    <cfRule type="expression" priority="14" stopIfTrue="1">
      <formula>ISBLANK(L20)=TRUE</formula>
    </cfRule>
  </conditionalFormatting>
  <conditionalFormatting sqref="O20:O23">
    <cfRule type="expression" priority="13" stopIfTrue="1">
      <formula>ISBLANK(O20)=TRUE</formula>
    </cfRule>
  </conditionalFormatting>
  <conditionalFormatting sqref="F28:F30">
    <cfRule type="expression" priority="12" stopIfTrue="1">
      <formula>ISBLANK(F28)=TRUE</formula>
    </cfRule>
  </conditionalFormatting>
  <conditionalFormatting sqref="I28:I30">
    <cfRule type="expression" priority="11" stopIfTrue="1">
      <formula>ISBLANK(I28)=TRUE</formula>
    </cfRule>
  </conditionalFormatting>
  <conditionalFormatting sqref="L28:L30">
    <cfRule type="expression" priority="10" stopIfTrue="1">
      <formula>ISBLANK(L28)=TRUE</formula>
    </cfRule>
  </conditionalFormatting>
  <conditionalFormatting sqref="O28:O30">
    <cfRule type="expression" priority="9" stopIfTrue="1">
      <formula>ISBLANK(O28)=TRUE</formula>
    </cfRule>
  </conditionalFormatting>
  <conditionalFormatting sqref="K6 K13:K15">
    <cfRule type="expression" priority="8" stopIfTrue="1">
      <formula>ISBLANK(K6)=TRUE</formula>
    </cfRule>
  </conditionalFormatting>
  <conditionalFormatting sqref="K7:K12">
    <cfRule type="expression" priority="7" stopIfTrue="1">
      <formula>ISBLANK(K7)=TRUE</formula>
    </cfRule>
  </conditionalFormatting>
  <conditionalFormatting sqref="N6:N15">
    <cfRule type="expression" priority="6" stopIfTrue="1">
      <formula>ISBLANK(N6)=TRUE</formula>
    </cfRule>
  </conditionalFormatting>
  <conditionalFormatting sqref="Q6:Q15">
    <cfRule type="expression" priority="5" stopIfTrue="1">
      <formula>ISBLANK(Q6)=TRUE</formula>
    </cfRule>
  </conditionalFormatting>
  <conditionalFormatting sqref="I24">
    <cfRule type="expression" priority="4" stopIfTrue="1">
      <formula>ISBLANK(I24)=TRUE</formula>
    </cfRule>
  </conditionalFormatting>
  <conditionalFormatting sqref="L24">
    <cfRule type="expression" priority="3" stopIfTrue="1">
      <formula>ISBLANK(L24)=TRUE</formula>
    </cfRule>
  </conditionalFormatting>
  <conditionalFormatting sqref="O24">
    <cfRule type="expression" priority="2" stopIfTrue="1">
      <formula>ISBLANK(O24)=TRUE</formula>
    </cfRule>
  </conditionalFormatting>
  <conditionalFormatting sqref="A37:F43">
    <cfRule type="expression" priority="1" stopIfTrue="1">
      <formula>ISBLANK(A37)=TRUE</formula>
    </cfRule>
  </conditionalFormatting>
  <hyperlinks>
    <hyperlink ref="F29" r:id="rId1" xr:uid="{8CB0AF26-27B6-428A-A9E3-99209A8C2B9B}"/>
    <hyperlink ref="I29" r:id="rId2" xr:uid="{9D83B81E-1615-48BB-A369-0F656BF378AE}"/>
    <hyperlink ref="L29" r:id="rId3" xr:uid="{AE51F674-4B3D-444D-B885-CBF48583F045}"/>
    <hyperlink ref="O29" r:id="rId4" xr:uid="{AF58CEA9-BA76-4144-B964-54CF2DC6BD22}"/>
    <hyperlink ref="R29" r:id="rId5" xr:uid="{B203801B-34B3-49DF-B33D-D3BAC3B04A28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0B835-75A7-4C2E-9DE4-DBB78529C1AF}">
  <sheetPr>
    <pageSetUpPr fitToPage="1"/>
  </sheetPr>
  <dimension ref="A1:U42"/>
  <sheetViews>
    <sheetView zoomScale="80" zoomScaleNormal="80" workbookViewId="0">
      <selection activeCell="A36" sqref="A36:F42"/>
    </sheetView>
  </sheetViews>
  <sheetFormatPr defaultColWidth="9.140625" defaultRowHeight="15" x14ac:dyDescent="0.25"/>
  <cols>
    <col min="1" max="1" width="9.140625" style="38"/>
    <col min="2" max="2" width="20.7109375" style="40" customWidth="1"/>
    <col min="3" max="3" width="20.7109375" style="38" customWidth="1"/>
    <col min="4" max="5" width="8.7109375" style="38" customWidth="1"/>
    <col min="6" max="7" width="15.42578125" style="39" customWidth="1"/>
    <col min="8" max="8" width="14.28515625" style="38" customWidth="1"/>
    <col min="9" max="20" width="12.710937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436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43846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435</v>
      </c>
      <c r="H4" s="319"/>
      <c r="I4" s="113" t="s">
        <v>184</v>
      </c>
      <c r="J4" s="317" t="s">
        <v>68</v>
      </c>
      <c r="K4" s="318"/>
      <c r="L4" s="112" t="s">
        <v>184</v>
      </c>
      <c r="M4" s="317" t="s">
        <v>434</v>
      </c>
      <c r="N4" s="319"/>
      <c r="O4" s="113" t="s">
        <v>184</v>
      </c>
      <c r="P4" s="317" t="s">
        <v>433</v>
      </c>
      <c r="Q4" s="318"/>
      <c r="R4" s="112" t="s">
        <v>184</v>
      </c>
      <c r="S4" s="317" t="s">
        <v>72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432</v>
      </c>
      <c r="C6" s="62" t="s">
        <v>431</v>
      </c>
      <c r="D6" s="63">
        <v>40</v>
      </c>
      <c r="E6" s="62" t="s">
        <v>169</v>
      </c>
      <c r="F6" s="103">
        <v>200</v>
      </c>
      <c r="G6" s="102">
        <f t="shared" ref="G6:G15" si="0">$D6*F6</f>
        <v>8000</v>
      </c>
      <c r="H6" s="62"/>
      <c r="I6" s="137">
        <v>200</v>
      </c>
      <c r="J6" s="102">
        <f t="shared" ref="J6:J15" si="1">$D6*I6</f>
        <v>8000</v>
      </c>
      <c r="K6" s="104"/>
      <c r="L6" s="139">
        <v>200</v>
      </c>
      <c r="M6" s="102">
        <f t="shared" ref="M6:M15" si="2">$D6*L6</f>
        <v>8000</v>
      </c>
      <c r="N6" s="62"/>
      <c r="O6" s="137">
        <v>200</v>
      </c>
      <c r="P6" s="102">
        <f t="shared" ref="P6:P15" si="3">$D6*O6</f>
        <v>8000</v>
      </c>
      <c r="Q6" s="104"/>
      <c r="R6" s="139">
        <v>200</v>
      </c>
      <c r="S6" s="102">
        <f t="shared" ref="S6:S15" si="4">$D6*R6</f>
        <v>8000</v>
      </c>
      <c r="T6" s="62"/>
      <c r="U6" s="61"/>
    </row>
    <row r="7" spans="1:21" s="50" customFormat="1" x14ac:dyDescent="0.25">
      <c r="A7" s="60">
        <v>2</v>
      </c>
      <c r="B7" s="59"/>
      <c r="C7" s="57" t="s">
        <v>430</v>
      </c>
      <c r="D7" s="58">
        <v>40</v>
      </c>
      <c r="E7" s="57" t="s">
        <v>169</v>
      </c>
      <c r="F7" s="97">
        <v>190</v>
      </c>
      <c r="G7" s="93">
        <f t="shared" si="0"/>
        <v>7600</v>
      </c>
      <c r="H7" s="57"/>
      <c r="I7" s="96">
        <v>190</v>
      </c>
      <c r="J7" s="93">
        <f t="shared" si="1"/>
        <v>7600</v>
      </c>
      <c r="K7" s="95"/>
      <c r="L7" s="94">
        <v>190</v>
      </c>
      <c r="M7" s="93">
        <f t="shared" si="2"/>
        <v>7600</v>
      </c>
      <c r="N7" s="57"/>
      <c r="O7" s="96">
        <v>190</v>
      </c>
      <c r="P7" s="93">
        <f t="shared" si="3"/>
        <v>7600</v>
      </c>
      <c r="Q7" s="95"/>
      <c r="R7" s="94">
        <v>190</v>
      </c>
      <c r="S7" s="93">
        <f t="shared" si="4"/>
        <v>7600</v>
      </c>
      <c r="T7" s="57"/>
      <c r="U7" s="56"/>
    </row>
    <row r="8" spans="1:21" s="50" customFormat="1" x14ac:dyDescent="0.25">
      <c r="A8" s="60">
        <v>3</v>
      </c>
      <c r="B8" s="59"/>
      <c r="C8" s="57" t="s">
        <v>429</v>
      </c>
      <c r="D8" s="58">
        <v>40</v>
      </c>
      <c r="E8" s="57" t="s">
        <v>169</v>
      </c>
      <c r="F8" s="97">
        <v>195</v>
      </c>
      <c r="G8" s="93">
        <f t="shared" si="0"/>
        <v>7800</v>
      </c>
      <c r="H8" s="57"/>
      <c r="I8" s="99">
        <v>190</v>
      </c>
      <c r="J8" s="93">
        <f t="shared" si="1"/>
        <v>7600</v>
      </c>
      <c r="K8" s="95"/>
      <c r="L8" s="97">
        <v>190</v>
      </c>
      <c r="M8" s="93">
        <f t="shared" si="2"/>
        <v>7600</v>
      </c>
      <c r="N8" s="57"/>
      <c r="O8" s="99">
        <v>160</v>
      </c>
      <c r="P8" s="93">
        <f t="shared" si="3"/>
        <v>6400</v>
      </c>
      <c r="Q8" s="95"/>
      <c r="R8" s="94">
        <v>195</v>
      </c>
      <c r="S8" s="93">
        <f t="shared" si="4"/>
        <v>7800</v>
      </c>
      <c r="T8" s="57"/>
      <c r="U8" s="56"/>
    </row>
    <row r="9" spans="1:21" s="50" customFormat="1" x14ac:dyDescent="0.25">
      <c r="A9" s="60">
        <v>4</v>
      </c>
      <c r="B9" s="59"/>
      <c r="C9" s="57" t="s">
        <v>428</v>
      </c>
      <c r="D9" s="58">
        <v>40</v>
      </c>
      <c r="E9" s="57" t="s">
        <v>169</v>
      </c>
      <c r="F9" s="97">
        <v>150</v>
      </c>
      <c r="G9" s="93">
        <f t="shared" si="0"/>
        <v>6000</v>
      </c>
      <c r="H9" s="57"/>
      <c r="I9" s="99">
        <v>115</v>
      </c>
      <c r="J9" s="93">
        <f t="shared" si="1"/>
        <v>4600</v>
      </c>
      <c r="K9" s="95"/>
      <c r="L9" s="97">
        <v>125</v>
      </c>
      <c r="M9" s="93">
        <f t="shared" si="2"/>
        <v>5000</v>
      </c>
      <c r="N9" s="57"/>
      <c r="O9" s="99">
        <v>120</v>
      </c>
      <c r="P9" s="93">
        <f t="shared" si="3"/>
        <v>4800</v>
      </c>
      <c r="Q9" s="95"/>
      <c r="R9" s="97">
        <v>115</v>
      </c>
      <c r="S9" s="93">
        <f t="shared" si="4"/>
        <v>4600</v>
      </c>
      <c r="T9" s="57"/>
      <c r="U9" s="56"/>
    </row>
    <row r="10" spans="1:21" s="50" customFormat="1" x14ac:dyDescent="0.25">
      <c r="A10" s="60">
        <v>5</v>
      </c>
      <c r="B10" s="59"/>
      <c r="C10" s="57" t="s">
        <v>427</v>
      </c>
      <c r="D10" s="58">
        <v>40</v>
      </c>
      <c r="E10" s="57" t="s">
        <v>169</v>
      </c>
      <c r="F10" s="97">
        <v>150</v>
      </c>
      <c r="G10" s="93">
        <f t="shared" si="0"/>
        <v>6000</v>
      </c>
      <c r="H10" s="57"/>
      <c r="I10" s="96">
        <v>150</v>
      </c>
      <c r="J10" s="93">
        <f t="shared" si="1"/>
        <v>6000</v>
      </c>
      <c r="K10" s="95"/>
      <c r="L10" s="97">
        <v>65</v>
      </c>
      <c r="M10" s="93">
        <f t="shared" si="2"/>
        <v>2600</v>
      </c>
      <c r="N10" s="57"/>
      <c r="O10" s="99">
        <v>105</v>
      </c>
      <c r="P10" s="93">
        <f t="shared" si="3"/>
        <v>4200</v>
      </c>
      <c r="Q10" s="95"/>
      <c r="R10" s="94">
        <v>150</v>
      </c>
      <c r="S10" s="93">
        <f t="shared" si="4"/>
        <v>6000</v>
      </c>
      <c r="T10" s="57"/>
      <c r="U10" s="56"/>
    </row>
    <row r="11" spans="1:21" s="50" customFormat="1" x14ac:dyDescent="0.25">
      <c r="A11" s="60">
        <v>6</v>
      </c>
      <c r="B11" s="59"/>
      <c r="C11" s="57" t="s">
        <v>426</v>
      </c>
      <c r="D11" s="58">
        <v>40</v>
      </c>
      <c r="E11" s="57" t="s">
        <v>169</v>
      </c>
      <c r="F11" s="97">
        <v>130</v>
      </c>
      <c r="G11" s="93">
        <f t="shared" si="0"/>
        <v>5200</v>
      </c>
      <c r="H11" s="57"/>
      <c r="I11" s="96">
        <v>130</v>
      </c>
      <c r="J11" s="93">
        <f t="shared" si="1"/>
        <v>5200</v>
      </c>
      <c r="K11" s="95"/>
      <c r="L11" s="97">
        <v>100</v>
      </c>
      <c r="M11" s="93">
        <f t="shared" si="2"/>
        <v>4000</v>
      </c>
      <c r="N11" s="57"/>
      <c r="O11" s="96">
        <v>130</v>
      </c>
      <c r="P11" s="93">
        <f t="shared" si="3"/>
        <v>5200</v>
      </c>
      <c r="Q11" s="95"/>
      <c r="R11" s="94">
        <v>130</v>
      </c>
      <c r="S11" s="93">
        <f t="shared" si="4"/>
        <v>5200</v>
      </c>
      <c r="T11" s="57"/>
      <c r="U11" s="56"/>
    </row>
    <row r="12" spans="1:21" s="50" customFormat="1" x14ac:dyDescent="0.25">
      <c r="A12" s="60">
        <v>7</v>
      </c>
      <c r="B12" s="59"/>
      <c r="C12" s="76"/>
      <c r="D12" s="58"/>
      <c r="E12" s="57"/>
      <c r="F12" s="97"/>
      <c r="G12" s="93">
        <f t="shared" si="0"/>
        <v>0</v>
      </c>
      <c r="H12" s="57"/>
      <c r="I12" s="99"/>
      <c r="J12" s="93">
        <f t="shared" si="1"/>
        <v>0</v>
      </c>
      <c r="K12" s="95"/>
      <c r="L12" s="97"/>
      <c r="M12" s="93">
        <f t="shared" si="2"/>
        <v>0</v>
      </c>
      <c r="N12" s="57"/>
      <c r="O12" s="99"/>
      <c r="P12" s="93">
        <f t="shared" si="3"/>
        <v>0</v>
      </c>
      <c r="Q12" s="95"/>
      <c r="R12" s="97"/>
      <c r="S12" s="93">
        <f t="shared" si="4"/>
        <v>0</v>
      </c>
      <c r="T12" s="57"/>
      <c r="U12" s="56"/>
    </row>
    <row r="13" spans="1:21" s="50" customFormat="1" x14ac:dyDescent="0.25">
      <c r="A13" s="60">
        <v>8</v>
      </c>
      <c r="B13" s="59"/>
      <c r="C13" s="76"/>
      <c r="D13" s="58"/>
      <c r="E13" s="57"/>
      <c r="F13" s="97"/>
      <c r="G13" s="93">
        <f t="shared" si="0"/>
        <v>0</v>
      </c>
      <c r="H13" s="57"/>
      <c r="I13" s="99"/>
      <c r="J13" s="93">
        <f t="shared" si="1"/>
        <v>0</v>
      </c>
      <c r="K13" s="95"/>
      <c r="L13" s="97"/>
      <c r="M13" s="93">
        <f t="shared" si="2"/>
        <v>0</v>
      </c>
      <c r="N13" s="57"/>
      <c r="O13" s="99"/>
      <c r="P13" s="93">
        <f t="shared" si="3"/>
        <v>0</v>
      </c>
      <c r="Q13" s="95"/>
      <c r="R13" s="97"/>
      <c r="S13" s="93">
        <f t="shared" si="4"/>
        <v>0</v>
      </c>
      <c r="T13" s="57"/>
      <c r="U13" s="56"/>
    </row>
    <row r="14" spans="1:21" s="50" customFormat="1" x14ac:dyDescent="0.25">
      <c r="A14" s="60">
        <v>9</v>
      </c>
      <c r="B14" s="59"/>
      <c r="C14" s="57"/>
      <c r="D14" s="58"/>
      <c r="E14" s="57"/>
      <c r="F14" s="97"/>
      <c r="G14" s="93">
        <f t="shared" si="0"/>
        <v>0</v>
      </c>
      <c r="H14" s="57"/>
      <c r="I14" s="99"/>
      <c r="J14" s="93">
        <f t="shared" si="1"/>
        <v>0</v>
      </c>
      <c r="K14" s="95"/>
      <c r="L14" s="97"/>
      <c r="M14" s="93">
        <f t="shared" si="2"/>
        <v>0</v>
      </c>
      <c r="N14" s="57"/>
      <c r="O14" s="99"/>
      <c r="P14" s="93">
        <f t="shared" si="3"/>
        <v>0</v>
      </c>
      <c r="Q14" s="95"/>
      <c r="R14" s="97"/>
      <c r="S14" s="93">
        <f t="shared" si="4"/>
        <v>0</v>
      </c>
      <c r="T14" s="57"/>
      <c r="U14" s="56"/>
    </row>
    <row r="15" spans="1:21" s="50" customFormat="1" x14ac:dyDescent="0.25">
      <c r="A15" s="60">
        <v>10</v>
      </c>
      <c r="B15" s="59"/>
      <c r="C15" s="57"/>
      <c r="D15" s="58"/>
      <c r="E15" s="57"/>
      <c r="F15" s="97"/>
      <c r="G15" s="93">
        <f t="shared" si="0"/>
        <v>0</v>
      </c>
      <c r="H15" s="57"/>
      <c r="I15" s="99"/>
      <c r="J15" s="93">
        <f t="shared" si="1"/>
        <v>0</v>
      </c>
      <c r="K15" s="95"/>
      <c r="L15" s="97"/>
      <c r="M15" s="93">
        <f t="shared" si="2"/>
        <v>0</v>
      </c>
      <c r="N15" s="57"/>
      <c r="O15" s="99"/>
      <c r="P15" s="93">
        <f t="shared" si="3"/>
        <v>0</v>
      </c>
      <c r="Q15" s="95"/>
      <c r="R15" s="97"/>
      <c r="S15" s="93">
        <f t="shared" si="4"/>
        <v>0</v>
      </c>
      <c r="T15" s="57"/>
      <c r="U15" s="56"/>
    </row>
    <row r="16" spans="1:21" s="50" customFormat="1" ht="15.75" thickBot="1" x14ac:dyDescent="0.3">
      <c r="A16" s="79">
        <v>11</v>
      </c>
      <c r="B16" s="78"/>
      <c r="C16" s="76"/>
      <c r="D16" s="77"/>
      <c r="E16" s="76"/>
      <c r="F16" s="123"/>
      <c r="G16" s="122"/>
      <c r="H16" s="76"/>
      <c r="I16" s="125"/>
      <c r="J16" s="122"/>
      <c r="K16" s="124"/>
      <c r="L16" s="123"/>
      <c r="M16" s="122"/>
      <c r="N16" s="76"/>
      <c r="O16" s="125"/>
      <c r="P16" s="122"/>
      <c r="Q16" s="124"/>
      <c r="R16" s="123"/>
      <c r="S16" s="122"/>
      <c r="T16" s="76"/>
      <c r="U16" s="75"/>
    </row>
    <row r="17" spans="1:21" s="40" customFormat="1" ht="15.75" thickBot="1" x14ac:dyDescent="0.3">
      <c r="A17" s="89"/>
      <c r="B17" s="88" t="s">
        <v>162</v>
      </c>
      <c r="C17" s="83" t="s">
        <v>425</v>
      </c>
      <c r="D17" s="88"/>
      <c r="E17" s="83"/>
      <c r="F17" s="85"/>
      <c r="G17" s="84">
        <f>SUM(G6:G16)</f>
        <v>40600</v>
      </c>
      <c r="H17" s="83"/>
      <c r="I17" s="87"/>
      <c r="J17" s="84">
        <f>SUM(J6:J16)</f>
        <v>39000</v>
      </c>
      <c r="K17" s="86"/>
      <c r="L17" s="85"/>
      <c r="M17" s="84">
        <f>SUM(M6:M16)</f>
        <v>34800</v>
      </c>
      <c r="N17" s="83"/>
      <c r="O17" s="87"/>
      <c r="P17" s="84">
        <f>SUM(P6:P16)</f>
        <v>36200</v>
      </c>
      <c r="Q17" s="86"/>
      <c r="R17" s="85"/>
      <c r="S17" s="84">
        <f>SUM(S6:S16)</f>
        <v>39200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5</v>
      </c>
      <c r="H18" s="68"/>
      <c r="I18" s="80"/>
      <c r="J18" s="69">
        <f>RANK(J17,$G17:$S17,1)</f>
        <v>3</v>
      </c>
      <c r="K18" s="71"/>
      <c r="L18" s="73"/>
      <c r="M18" s="69">
        <f>RANK(M17,$G17:$S17,1)</f>
        <v>1</v>
      </c>
      <c r="N18" s="68"/>
      <c r="O18" s="80"/>
      <c r="P18" s="69">
        <f>RANK(P17,$G17:$S17,1)</f>
        <v>2</v>
      </c>
      <c r="Q18" s="71"/>
      <c r="R18" s="73"/>
      <c r="S18" s="69">
        <f>RANK(S17,$G17:$S17,1)</f>
        <v>4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/>
      <c r="P19" s="295"/>
      <c r="Q19" s="296"/>
      <c r="R19" s="294"/>
      <c r="S19" s="295"/>
      <c r="T19" s="296"/>
      <c r="U19" s="61"/>
    </row>
    <row r="20" spans="1:21" s="50" customFormat="1" x14ac:dyDescent="0.25">
      <c r="A20" s="60"/>
      <c r="B20" s="59" t="s">
        <v>160</v>
      </c>
      <c r="C20" s="57" t="s">
        <v>159</v>
      </c>
      <c r="D20" s="58"/>
      <c r="E20" s="57"/>
      <c r="F20" s="292" t="s">
        <v>424</v>
      </c>
      <c r="G20" s="290"/>
      <c r="H20" s="291"/>
      <c r="I20" s="297">
        <v>43465</v>
      </c>
      <c r="J20" s="290"/>
      <c r="K20" s="291"/>
      <c r="L20" s="297">
        <v>43465</v>
      </c>
      <c r="M20" s="290"/>
      <c r="N20" s="291"/>
      <c r="O20" s="297">
        <v>43491</v>
      </c>
      <c r="P20" s="290"/>
      <c r="Q20" s="291"/>
      <c r="R20" s="297">
        <v>43465</v>
      </c>
      <c r="S20" s="290"/>
      <c r="T20" s="291"/>
      <c r="U20" s="56"/>
    </row>
    <row r="21" spans="1:21" s="50" customFormat="1" x14ac:dyDescent="0.25">
      <c r="A21" s="60"/>
      <c r="B21" s="59"/>
      <c r="C21" s="57" t="s">
        <v>157</v>
      </c>
      <c r="D21" s="58"/>
      <c r="E21" s="57"/>
      <c r="F21" s="292" t="s">
        <v>423</v>
      </c>
      <c r="G21" s="290"/>
      <c r="H21" s="291"/>
      <c r="I21" s="292"/>
      <c r="J21" s="290"/>
      <c r="K21" s="291"/>
      <c r="L21" s="292" t="s">
        <v>422</v>
      </c>
      <c r="M21" s="290"/>
      <c r="N21" s="291"/>
      <c r="O21" s="292"/>
      <c r="P21" s="290"/>
      <c r="Q21" s="291"/>
      <c r="R21" s="292"/>
      <c r="S21" s="290"/>
      <c r="T21" s="291"/>
      <c r="U21" s="56"/>
    </row>
    <row r="22" spans="1:21" s="50" customFormat="1" x14ac:dyDescent="0.25">
      <c r="A22" s="60"/>
      <c r="B22" s="59"/>
      <c r="C22" s="57" t="s">
        <v>154</v>
      </c>
      <c r="D22" s="58"/>
      <c r="E22" s="57"/>
      <c r="F22" s="292" t="s">
        <v>151</v>
      </c>
      <c r="G22" s="290"/>
      <c r="H22" s="291"/>
      <c r="I22" s="292"/>
      <c r="J22" s="290"/>
      <c r="K22" s="291"/>
      <c r="L22" s="292" t="s">
        <v>151</v>
      </c>
      <c r="M22" s="290"/>
      <c r="N22" s="291"/>
      <c r="O22" s="292"/>
      <c r="P22" s="290"/>
      <c r="Q22" s="291"/>
      <c r="R22" s="292"/>
      <c r="S22" s="290"/>
      <c r="T22" s="291"/>
      <c r="U22" s="56"/>
    </row>
    <row r="23" spans="1:21" s="50" customFormat="1" x14ac:dyDescent="0.25">
      <c r="A23" s="60"/>
      <c r="B23" s="59"/>
      <c r="C23" s="57" t="s">
        <v>421</v>
      </c>
      <c r="D23" s="58"/>
      <c r="E23" s="57"/>
      <c r="F23" s="292" t="s">
        <v>420</v>
      </c>
      <c r="G23" s="290"/>
      <c r="H23" s="291"/>
      <c r="I23" s="292" t="s">
        <v>419</v>
      </c>
      <c r="J23" s="290"/>
      <c r="K23" s="291"/>
      <c r="L23" s="292"/>
      <c r="M23" s="290"/>
      <c r="N23" s="291"/>
      <c r="O23" s="292" t="s">
        <v>418</v>
      </c>
      <c r="P23" s="290"/>
      <c r="Q23" s="291"/>
      <c r="R23" s="292"/>
      <c r="S23" s="290"/>
      <c r="T23" s="291"/>
      <c r="U23" s="56"/>
    </row>
    <row r="24" spans="1:21" s="50" customFormat="1" ht="15.75" thickBot="1" x14ac:dyDescent="0.3">
      <c r="A24" s="79"/>
      <c r="B24" s="78"/>
      <c r="C24" s="76"/>
      <c r="D24" s="77"/>
      <c r="E24" s="76"/>
      <c r="F24" s="284"/>
      <c r="G24" s="285"/>
      <c r="H24" s="286"/>
      <c r="I24" s="343"/>
      <c r="J24" s="344"/>
      <c r="K24" s="345"/>
      <c r="L24" s="343"/>
      <c r="M24" s="344"/>
      <c r="N24" s="345"/>
      <c r="O24" s="343"/>
      <c r="P24" s="344"/>
      <c r="Q24" s="345"/>
      <c r="R24" s="343"/>
      <c r="S24" s="344"/>
      <c r="T24" s="345"/>
      <c r="U24" s="75"/>
    </row>
    <row r="25" spans="1:21" s="66" customFormat="1" ht="15.75" thickBot="1" x14ac:dyDescent="0.3">
      <c r="A25" s="74"/>
      <c r="B25" s="70" t="s">
        <v>148</v>
      </c>
      <c r="C25" s="68"/>
      <c r="D25" s="70"/>
      <c r="E25" s="68"/>
      <c r="F25" s="73"/>
      <c r="G25" s="69">
        <f>G18</f>
        <v>5</v>
      </c>
      <c r="H25" s="68"/>
      <c r="I25" s="72"/>
      <c r="J25" s="69">
        <f>J18</f>
        <v>3</v>
      </c>
      <c r="K25" s="71"/>
      <c r="L25" s="70"/>
      <c r="M25" s="69">
        <f>M18</f>
        <v>1</v>
      </c>
      <c r="N25" s="68"/>
      <c r="O25" s="72"/>
      <c r="P25" s="69">
        <f>P18</f>
        <v>2</v>
      </c>
      <c r="Q25" s="71"/>
      <c r="R25" s="70"/>
      <c r="S25" s="69">
        <f>S18</f>
        <v>4</v>
      </c>
      <c r="T25" s="68"/>
      <c r="U25" s="67"/>
    </row>
    <row r="26" spans="1:21" s="50" customFormat="1" x14ac:dyDescent="0.25">
      <c r="A26" s="65"/>
      <c r="B26" s="64"/>
      <c r="C26" s="62"/>
      <c r="D26" s="63"/>
      <c r="E26" s="62"/>
      <c r="F26" s="294"/>
      <c r="G26" s="295"/>
      <c r="H26" s="296"/>
      <c r="I26" s="346"/>
      <c r="J26" s="347"/>
      <c r="K26" s="348"/>
      <c r="L26" s="346"/>
      <c r="M26" s="347"/>
      <c r="N26" s="348"/>
      <c r="O26" s="346"/>
      <c r="P26" s="347"/>
      <c r="Q26" s="348"/>
      <c r="R26" s="346"/>
      <c r="S26" s="347"/>
      <c r="T26" s="348"/>
      <c r="U26" s="61"/>
    </row>
    <row r="27" spans="1:21" s="50" customFormat="1" x14ac:dyDescent="0.25">
      <c r="A27" s="60"/>
      <c r="B27" s="59" t="s">
        <v>147</v>
      </c>
      <c r="C27" s="57" t="s">
        <v>146</v>
      </c>
      <c r="D27" s="58"/>
      <c r="E27" s="57"/>
      <c r="F27" s="292" t="s">
        <v>417</v>
      </c>
      <c r="G27" s="290"/>
      <c r="H27" s="291"/>
      <c r="I27" s="340" t="s">
        <v>69</v>
      </c>
      <c r="J27" s="341"/>
      <c r="K27" s="342"/>
      <c r="L27" s="340" t="s">
        <v>416</v>
      </c>
      <c r="M27" s="341"/>
      <c r="N27" s="342"/>
      <c r="O27" s="340" t="s">
        <v>415</v>
      </c>
      <c r="P27" s="341"/>
      <c r="Q27" s="342"/>
      <c r="R27" s="340" t="s">
        <v>73</v>
      </c>
      <c r="S27" s="341"/>
      <c r="T27" s="342"/>
      <c r="U27" s="56"/>
    </row>
    <row r="28" spans="1:21" s="50" customFormat="1" x14ac:dyDescent="0.25">
      <c r="A28" s="60"/>
      <c r="B28" s="59"/>
      <c r="C28" s="57" t="s">
        <v>144</v>
      </c>
      <c r="D28" s="58"/>
      <c r="E28" s="57"/>
      <c r="F28" s="289" t="s">
        <v>414</v>
      </c>
      <c r="G28" s="290"/>
      <c r="H28" s="291"/>
      <c r="I28" s="289" t="s">
        <v>71</v>
      </c>
      <c r="J28" s="341"/>
      <c r="K28" s="342"/>
      <c r="L28" s="289" t="s">
        <v>413</v>
      </c>
      <c r="M28" s="341"/>
      <c r="N28" s="342"/>
      <c r="O28" s="289" t="s">
        <v>412</v>
      </c>
      <c r="P28" s="341"/>
      <c r="Q28" s="342"/>
      <c r="R28" s="289" t="s">
        <v>75</v>
      </c>
      <c r="S28" s="341"/>
      <c r="T28" s="342"/>
      <c r="U28" s="56"/>
    </row>
    <row r="29" spans="1:21" s="50" customFormat="1" x14ac:dyDescent="0.25">
      <c r="A29" s="60"/>
      <c r="B29" s="59"/>
      <c r="C29" s="57" t="s">
        <v>142</v>
      </c>
      <c r="D29" s="58"/>
      <c r="E29" s="57"/>
      <c r="F29" s="292" t="s">
        <v>411</v>
      </c>
      <c r="G29" s="290"/>
      <c r="H29" s="291"/>
      <c r="I29" s="340" t="s">
        <v>70</v>
      </c>
      <c r="J29" s="341"/>
      <c r="K29" s="342"/>
      <c r="L29" s="340" t="s">
        <v>410</v>
      </c>
      <c r="M29" s="341"/>
      <c r="N29" s="342"/>
      <c r="O29" s="340" t="s">
        <v>409</v>
      </c>
      <c r="P29" s="341"/>
      <c r="Q29" s="342"/>
      <c r="R29" s="340" t="s">
        <v>74</v>
      </c>
      <c r="S29" s="341"/>
      <c r="T29" s="342"/>
      <c r="U29" s="56"/>
    </row>
    <row r="30" spans="1:21" s="50" customFormat="1" ht="15.75" thickBot="1" x14ac:dyDescent="0.3">
      <c r="A30" s="55"/>
      <c r="B30" s="54"/>
      <c r="C30" s="52"/>
      <c r="D30" s="53"/>
      <c r="E30" s="52"/>
      <c r="F30" s="284"/>
      <c r="G30" s="285"/>
      <c r="H30" s="286"/>
      <c r="I30" s="343"/>
      <c r="J30" s="344"/>
      <c r="K30" s="345"/>
      <c r="L30" s="343"/>
      <c r="M30" s="344"/>
      <c r="N30" s="345"/>
      <c r="O30" s="343"/>
      <c r="P30" s="344"/>
      <c r="Q30" s="345"/>
      <c r="R30" s="343"/>
      <c r="S30" s="344"/>
      <c r="T30" s="345"/>
      <c r="U30" s="51"/>
    </row>
    <row r="32" spans="1:21" x14ac:dyDescent="0.25">
      <c r="A32" s="38" t="s">
        <v>140</v>
      </c>
      <c r="B32" s="44" t="s">
        <v>139</v>
      </c>
    </row>
    <row r="36" spans="1:6" x14ac:dyDescent="0.25">
      <c r="A36" s="49" t="s">
        <v>138</v>
      </c>
      <c r="B36"/>
      <c r="C36"/>
      <c r="D36" s="121"/>
      <c r="E36" s="121"/>
      <c r="F36" s="252"/>
    </row>
    <row r="37" spans="1:6" x14ac:dyDescent="0.25">
      <c r="A37" s="48" t="s">
        <v>137</v>
      </c>
      <c r="B37" s="47" t="s">
        <v>136</v>
      </c>
      <c r="C37" s="120" t="s">
        <v>135</v>
      </c>
      <c r="D37" s="120"/>
      <c r="E37" s="120"/>
      <c r="F37" s="120"/>
    </row>
    <row r="38" spans="1:6" x14ac:dyDescent="0.25">
      <c r="A38" s="44"/>
      <c r="B38" s="45"/>
      <c r="C38" s="119"/>
      <c r="D38" s="119"/>
      <c r="E38" s="119"/>
      <c r="F38" s="119"/>
    </row>
    <row r="39" spans="1:6" x14ac:dyDescent="0.25">
      <c r="A39" s="44"/>
      <c r="B39" s="43"/>
      <c r="C39" s="119"/>
      <c r="D39" s="119"/>
      <c r="E39" s="119"/>
      <c r="F39" s="119"/>
    </row>
    <row r="40" spans="1:6" x14ac:dyDescent="0.25">
      <c r="A40"/>
      <c r="B40" s="43"/>
      <c r="C40" s="119"/>
      <c r="D40" s="119"/>
      <c r="E40" s="119"/>
      <c r="F40" s="119"/>
    </row>
    <row r="41" spans="1:6" x14ac:dyDescent="0.25">
      <c r="A41"/>
      <c r="B41" s="42"/>
      <c r="C41" s="119"/>
      <c r="D41" s="119"/>
      <c r="E41" s="119"/>
      <c r="F41" s="119"/>
    </row>
    <row r="42" spans="1:6" x14ac:dyDescent="0.25">
      <c r="A42"/>
      <c r="B42" s="42"/>
      <c r="C42" s="119"/>
      <c r="D42" s="119"/>
      <c r="E42" s="119"/>
      <c r="F42" s="119"/>
    </row>
  </sheetData>
  <mergeCells count="68">
    <mergeCell ref="R30:T30"/>
    <mergeCell ref="R24:T24"/>
    <mergeCell ref="R26:T26"/>
    <mergeCell ref="R27:T27"/>
    <mergeCell ref="R28:T28"/>
    <mergeCell ref="R29:T29"/>
    <mergeCell ref="O27:Q27"/>
    <mergeCell ref="O28:Q28"/>
    <mergeCell ref="O29:Q29"/>
    <mergeCell ref="O30:Q30"/>
    <mergeCell ref="L26:N26"/>
    <mergeCell ref="L28:N28"/>
    <mergeCell ref="L29:N29"/>
    <mergeCell ref="L30:N30"/>
    <mergeCell ref="L27:N27"/>
    <mergeCell ref="R19:T19"/>
    <mergeCell ref="R20:T20"/>
    <mergeCell ref="R21:T21"/>
    <mergeCell ref="R22:T22"/>
    <mergeCell ref="R23:T23"/>
    <mergeCell ref="O24:Q24"/>
    <mergeCell ref="O26:Q26"/>
    <mergeCell ref="L19:N19"/>
    <mergeCell ref="L20:N20"/>
    <mergeCell ref="L21:N21"/>
    <mergeCell ref="L22:N22"/>
    <mergeCell ref="L23:N23"/>
    <mergeCell ref="L24:N24"/>
    <mergeCell ref="O19:Q19"/>
    <mergeCell ref="O20:Q20"/>
    <mergeCell ref="O21:Q21"/>
    <mergeCell ref="O22:Q22"/>
    <mergeCell ref="O23:Q23"/>
    <mergeCell ref="F23:H23"/>
    <mergeCell ref="F24:H24"/>
    <mergeCell ref="F29:H29"/>
    <mergeCell ref="F30:H30"/>
    <mergeCell ref="I24:K24"/>
    <mergeCell ref="I26:K26"/>
    <mergeCell ref="F27:H27"/>
    <mergeCell ref="F28:H28"/>
    <mergeCell ref="F26:H26"/>
    <mergeCell ref="I23:K23"/>
    <mergeCell ref="I27:K27"/>
    <mergeCell ref="I28:K28"/>
    <mergeCell ref="I29:K29"/>
    <mergeCell ref="I30:K30"/>
    <mergeCell ref="F19:H19"/>
    <mergeCell ref="F20:H20"/>
    <mergeCell ref="F21:H21"/>
    <mergeCell ref="F22:H22"/>
    <mergeCell ref="I20:K20"/>
    <mergeCell ref="I19:K19"/>
    <mergeCell ref="I21:K21"/>
    <mergeCell ref="I22:K22"/>
    <mergeCell ref="S4:T4"/>
    <mergeCell ref="U4:U5"/>
    <mergeCell ref="A4:A5"/>
    <mergeCell ref="B4:B5"/>
    <mergeCell ref="C4:C5"/>
    <mergeCell ref="D4:D5"/>
    <mergeCell ref="E4:E5"/>
    <mergeCell ref="G4:H4"/>
    <mergeCell ref="D1:F1"/>
    <mergeCell ref="D2:F2"/>
    <mergeCell ref="J4:K4"/>
    <mergeCell ref="M4:N4"/>
    <mergeCell ref="P4:Q4"/>
  </mergeCells>
  <conditionalFormatting sqref="F6:F16 I6:I16 L6:L16 O6:O16 R6:R16">
    <cfRule type="expression" dxfId="73" priority="6">
      <formula>F6=MIN($F6,$I6,$L6,$O6,$R6)</formula>
    </cfRule>
  </conditionalFormatting>
  <conditionalFormatting sqref="G17 J17 M17 P17 S17">
    <cfRule type="expression" dxfId="72" priority="5">
      <formula>G17=MIN($G$17,$J$17,$M$17,$P$17,$S$17)</formula>
    </cfRule>
  </conditionalFormatting>
  <conditionalFormatting sqref="G18 J18 M18 P18 S18">
    <cfRule type="expression" dxfId="71" priority="4">
      <formula>G18=MIN($G$18,$J$18,$M$18,$P$18,$S$18)</formula>
    </cfRule>
  </conditionalFormatting>
  <conditionalFormatting sqref="G25 J25 M25 P25 S25">
    <cfRule type="expression" dxfId="70" priority="3">
      <formula>G25=MIN($G$25,$J$25,$M$25,$P$25,$S$25)</formula>
    </cfRule>
  </conditionalFormatting>
  <conditionalFormatting sqref="A25:XFD25 A19:F24 A31:XFD35 A26:F30 I19:I24 I26:I30 L19:L24 L26:L30 O19:O24 O26:O30 R19:R24 U19:XFD24 R26:R30 U26:XFD30 A1:XFD18 A43:XFD1048576 G36:XFD42">
    <cfRule type="expression" priority="2" stopIfTrue="1">
      <formula>ISBLANK(A1)=TRUE</formula>
    </cfRule>
  </conditionalFormatting>
  <conditionalFormatting sqref="A36:F42">
    <cfRule type="expression" priority="1" stopIfTrue="1">
      <formula>ISBLANK(A36)=TRUE</formula>
    </cfRule>
  </conditionalFormatting>
  <hyperlinks>
    <hyperlink ref="I28" r:id="rId1" xr:uid="{34752E70-328E-4A25-B137-05EDBD26BF3A}"/>
    <hyperlink ref="F28" r:id="rId2" xr:uid="{74EB9B09-72CF-498B-8482-76B35827B3F5}"/>
    <hyperlink ref="L28" r:id="rId3" xr:uid="{3B1364B0-B554-4CB0-AC1E-AB4507343261}"/>
    <hyperlink ref="O28" r:id="rId4" xr:uid="{D67F06AB-B402-4DD8-824C-564A484EAF9B}"/>
    <hyperlink ref="R28" r:id="rId5" xr:uid="{44DA5745-A375-4AB4-9316-79B013F3DC11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CFF4D-D12B-4ADF-A3C5-AB78D9B7AD62}">
  <sheetPr>
    <pageSetUpPr fitToPage="1"/>
  </sheetPr>
  <dimension ref="A1:U39"/>
  <sheetViews>
    <sheetView topLeftCell="A2" zoomScale="80" zoomScaleNormal="80" workbookViewId="0">
      <selection activeCell="A33" sqref="A33:F39"/>
    </sheetView>
  </sheetViews>
  <sheetFormatPr defaultColWidth="9.140625" defaultRowHeight="15" x14ac:dyDescent="0.25"/>
  <cols>
    <col min="1" max="1" width="13.85546875" style="171" customWidth="1"/>
    <col min="2" max="2" width="20.7109375" style="40" customWidth="1"/>
    <col min="3" max="3" width="23.140625" style="171" bestFit="1" customWidth="1"/>
    <col min="4" max="4" width="8.7109375" style="171" customWidth="1"/>
    <col min="5" max="5" width="13.7109375" style="171" customWidth="1"/>
    <col min="6" max="7" width="13.42578125" style="39" customWidth="1"/>
    <col min="8" max="8" width="13.42578125" style="171" customWidth="1"/>
    <col min="9" max="13" width="12.7109375" style="171" customWidth="1"/>
    <col min="14" max="14" width="13.140625" style="171" customWidth="1"/>
    <col min="15" max="16" width="12.7109375" style="171" customWidth="1"/>
    <col min="17" max="17" width="14.140625" style="171" customWidth="1"/>
    <col min="18" max="19" width="12.7109375" style="171" customWidth="1"/>
    <col min="20" max="20" width="14.140625" style="171" customWidth="1"/>
    <col min="21" max="21" width="20.7109375" style="171" customWidth="1"/>
    <col min="22" max="16384" width="9.140625" style="171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450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43846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76</v>
      </c>
      <c r="H4" s="319"/>
      <c r="I4" s="113" t="s">
        <v>184</v>
      </c>
      <c r="J4" s="317" t="s">
        <v>80</v>
      </c>
      <c r="K4" s="318"/>
      <c r="L4" s="112" t="s">
        <v>184</v>
      </c>
      <c r="M4" s="317" t="s">
        <v>451</v>
      </c>
      <c r="N4" s="319"/>
      <c r="O4" s="113" t="s">
        <v>184</v>
      </c>
      <c r="P4" s="317" t="s">
        <v>665</v>
      </c>
      <c r="Q4" s="318"/>
      <c r="R4" s="112" t="s">
        <v>184</v>
      </c>
      <c r="S4" s="318"/>
      <c r="T4" s="325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450</v>
      </c>
      <c r="C6" s="62" t="s">
        <v>449</v>
      </c>
      <c r="D6" s="63">
        <v>40</v>
      </c>
      <c r="E6" s="62" t="s">
        <v>169</v>
      </c>
      <c r="F6" s="103">
        <v>25</v>
      </c>
      <c r="G6" s="102">
        <f t="shared" ref="G6:G11" si="0">$D6*F6</f>
        <v>1000</v>
      </c>
      <c r="H6" s="62"/>
      <c r="I6" s="105">
        <v>20</v>
      </c>
      <c r="J6" s="102">
        <f t="shared" ref="J6:J11" si="1">$D6*I6</f>
        <v>800</v>
      </c>
      <c r="K6" s="104"/>
      <c r="L6" s="139">
        <v>25</v>
      </c>
      <c r="M6" s="102">
        <f t="shared" ref="M6:M11" si="2">$D6*L6</f>
        <v>1000</v>
      </c>
      <c r="N6" s="62"/>
      <c r="O6" s="105">
        <v>25</v>
      </c>
      <c r="P6" s="102">
        <f t="shared" ref="P6:P11" si="3">$D6*O6</f>
        <v>1000</v>
      </c>
      <c r="Q6" s="104"/>
      <c r="R6" s="139">
        <f>L6</f>
        <v>25</v>
      </c>
      <c r="S6" s="102">
        <f t="shared" ref="S6:S11" si="4">$D6*R6</f>
        <v>1000</v>
      </c>
      <c r="T6" s="62"/>
      <c r="U6" s="61"/>
    </row>
    <row r="7" spans="1:21" s="50" customFormat="1" x14ac:dyDescent="0.25">
      <c r="A7" s="172">
        <v>2</v>
      </c>
      <c r="B7" s="59"/>
      <c r="C7" s="57" t="s">
        <v>448</v>
      </c>
      <c r="D7" s="58">
        <v>160</v>
      </c>
      <c r="E7" s="62" t="s">
        <v>169</v>
      </c>
      <c r="F7" s="97">
        <v>25.5</v>
      </c>
      <c r="G7" s="93">
        <f t="shared" si="0"/>
        <v>4080</v>
      </c>
      <c r="H7" s="62"/>
      <c r="I7" s="99">
        <v>26</v>
      </c>
      <c r="J7" s="93">
        <f t="shared" si="1"/>
        <v>4160</v>
      </c>
      <c r="K7" s="95" t="s">
        <v>445</v>
      </c>
      <c r="L7" s="97">
        <v>42</v>
      </c>
      <c r="M7" s="93">
        <f t="shared" si="2"/>
        <v>6720</v>
      </c>
      <c r="N7" s="57"/>
      <c r="O7" s="97">
        <v>27.5</v>
      </c>
      <c r="P7" s="93">
        <f t="shared" si="3"/>
        <v>4400</v>
      </c>
      <c r="Q7" s="95"/>
      <c r="R7" s="139">
        <f t="shared" ref="R7:R10" si="5">L7</f>
        <v>42</v>
      </c>
      <c r="S7" s="93">
        <f t="shared" si="4"/>
        <v>6720</v>
      </c>
      <c r="T7" s="57"/>
      <c r="U7" s="173"/>
    </row>
    <row r="8" spans="1:21" s="50" customFormat="1" x14ac:dyDescent="0.25">
      <c r="A8" s="172">
        <v>3</v>
      </c>
      <c r="B8" s="59"/>
      <c r="C8" s="57" t="s">
        <v>447</v>
      </c>
      <c r="D8" s="58">
        <v>40</v>
      </c>
      <c r="E8" s="62" t="s">
        <v>169</v>
      </c>
      <c r="F8" s="127">
        <v>28.5</v>
      </c>
      <c r="G8" s="93">
        <f t="shared" si="0"/>
        <v>1140</v>
      </c>
      <c r="H8" s="62"/>
      <c r="I8" s="99">
        <v>30</v>
      </c>
      <c r="J8" s="93">
        <f t="shared" si="1"/>
        <v>1200</v>
      </c>
      <c r="K8" s="95" t="s">
        <v>445</v>
      </c>
      <c r="L8" s="97">
        <v>30</v>
      </c>
      <c r="M8" s="93">
        <f t="shared" si="2"/>
        <v>1200</v>
      </c>
      <c r="N8" s="57"/>
      <c r="O8" s="99">
        <v>32</v>
      </c>
      <c r="P8" s="93">
        <f t="shared" si="3"/>
        <v>1280</v>
      </c>
      <c r="Q8" s="95"/>
      <c r="R8" s="139">
        <f t="shared" si="5"/>
        <v>30</v>
      </c>
      <c r="S8" s="93">
        <f t="shared" si="4"/>
        <v>1200</v>
      </c>
      <c r="T8" s="57"/>
      <c r="U8" s="173"/>
    </row>
    <row r="9" spans="1:21" s="50" customFormat="1" x14ac:dyDescent="0.25">
      <c r="A9" s="172">
        <v>4</v>
      </c>
      <c r="B9" s="59"/>
      <c r="C9" s="57" t="s">
        <v>446</v>
      </c>
      <c r="D9" s="58">
        <v>40</v>
      </c>
      <c r="E9" s="62" t="s">
        <v>169</v>
      </c>
      <c r="F9" s="97">
        <v>25.5</v>
      </c>
      <c r="G9" s="93">
        <f t="shared" si="0"/>
        <v>1020</v>
      </c>
      <c r="H9" s="62"/>
      <c r="I9" s="99">
        <v>30</v>
      </c>
      <c r="J9" s="93">
        <f t="shared" si="1"/>
        <v>1200</v>
      </c>
      <c r="K9" s="95" t="s">
        <v>445</v>
      </c>
      <c r="L9" s="97">
        <v>42</v>
      </c>
      <c r="M9" s="93">
        <f t="shared" si="2"/>
        <v>1680</v>
      </c>
      <c r="N9" s="57"/>
      <c r="O9" s="99">
        <v>27.5</v>
      </c>
      <c r="P9" s="93">
        <f t="shared" si="3"/>
        <v>1100</v>
      </c>
      <c r="Q9" s="95"/>
      <c r="R9" s="139">
        <f t="shared" si="5"/>
        <v>42</v>
      </c>
      <c r="S9" s="93">
        <f t="shared" si="4"/>
        <v>1680</v>
      </c>
      <c r="T9" s="57"/>
      <c r="U9" s="173"/>
    </row>
    <row r="10" spans="1:21" s="50" customFormat="1" x14ac:dyDescent="0.25">
      <c r="A10" s="172">
        <v>5</v>
      </c>
      <c r="B10" s="59" t="s">
        <v>444</v>
      </c>
      <c r="C10" s="57" t="s">
        <v>443</v>
      </c>
      <c r="D10" s="58">
        <v>60</v>
      </c>
      <c r="E10" s="62" t="s">
        <v>164</v>
      </c>
      <c r="F10" s="97">
        <v>11.68</v>
      </c>
      <c r="G10" s="93">
        <f t="shared" si="0"/>
        <v>700.8</v>
      </c>
      <c r="H10" s="62"/>
      <c r="I10" s="99">
        <v>35.71</v>
      </c>
      <c r="J10" s="93">
        <f t="shared" si="1"/>
        <v>2142.6</v>
      </c>
      <c r="K10" s="95"/>
      <c r="L10" s="97">
        <v>35.72</v>
      </c>
      <c r="M10" s="93">
        <f t="shared" si="2"/>
        <v>2143.1999999999998</v>
      </c>
      <c r="N10" s="57"/>
      <c r="O10" s="94">
        <v>35.72</v>
      </c>
      <c r="P10" s="93">
        <f t="shared" si="3"/>
        <v>2143.1999999999998</v>
      </c>
      <c r="Q10" s="95"/>
      <c r="R10" s="139">
        <f t="shared" si="5"/>
        <v>35.72</v>
      </c>
      <c r="S10" s="93">
        <f t="shared" si="4"/>
        <v>2143.1999999999998</v>
      </c>
      <c r="T10" s="57"/>
      <c r="U10" s="173"/>
    </row>
    <row r="11" spans="1:21" s="50" customFormat="1" x14ac:dyDescent="0.25">
      <c r="A11" s="172">
        <v>6</v>
      </c>
      <c r="B11" s="59"/>
      <c r="C11" s="57"/>
      <c r="D11" s="58"/>
      <c r="E11" s="62"/>
      <c r="F11" s="97"/>
      <c r="G11" s="93">
        <f t="shared" si="0"/>
        <v>0</v>
      </c>
      <c r="H11" s="57"/>
      <c r="I11" s="99"/>
      <c r="J11" s="93">
        <f t="shared" si="1"/>
        <v>0</v>
      </c>
      <c r="K11" s="95"/>
      <c r="L11" s="97"/>
      <c r="M11" s="93">
        <f t="shared" si="2"/>
        <v>0</v>
      </c>
      <c r="N11" s="57"/>
      <c r="O11" s="99"/>
      <c r="P11" s="93">
        <f t="shared" si="3"/>
        <v>0</v>
      </c>
      <c r="Q11" s="95"/>
      <c r="R11" s="97"/>
      <c r="S11" s="93">
        <f t="shared" si="4"/>
        <v>0</v>
      </c>
      <c r="T11" s="57"/>
      <c r="U11" s="173"/>
    </row>
    <row r="12" spans="1:21" s="50" customFormat="1" ht="15.75" thickBot="1" x14ac:dyDescent="0.3">
      <c r="A12" s="79"/>
      <c r="B12" s="78"/>
      <c r="C12" s="76"/>
      <c r="D12" s="77"/>
      <c r="E12" s="76"/>
      <c r="F12" s="123"/>
      <c r="G12" s="122"/>
      <c r="H12" s="76"/>
      <c r="I12" s="125"/>
      <c r="J12" s="122"/>
      <c r="K12" s="124"/>
      <c r="L12" s="123"/>
      <c r="M12" s="122"/>
      <c r="N12" s="76"/>
      <c r="O12" s="125"/>
      <c r="P12" s="122"/>
      <c r="Q12" s="124"/>
      <c r="R12" s="123"/>
      <c r="S12" s="122"/>
      <c r="T12" s="76"/>
      <c r="U12" s="75"/>
    </row>
    <row r="13" spans="1:21" s="40" customFormat="1" ht="15.75" thickBot="1" x14ac:dyDescent="0.3">
      <c r="A13" s="89"/>
      <c r="B13" s="88" t="s">
        <v>162</v>
      </c>
      <c r="C13" s="83"/>
      <c r="D13" s="88"/>
      <c r="E13" s="83"/>
      <c r="F13" s="85"/>
      <c r="G13" s="84">
        <f>SUM(G6:G12)</f>
        <v>7940.8</v>
      </c>
      <c r="H13" s="83"/>
      <c r="I13" s="87"/>
      <c r="J13" s="84">
        <f>SUM(J6:J12)</f>
        <v>9502.6</v>
      </c>
      <c r="K13" s="86"/>
      <c r="L13" s="85"/>
      <c r="M13" s="84">
        <f>SUM(M6:M12)</f>
        <v>12743.2</v>
      </c>
      <c r="N13" s="83"/>
      <c r="O13" s="87"/>
      <c r="P13" s="84">
        <f>SUM(P6:P12)</f>
        <v>9923.2000000000007</v>
      </c>
      <c r="Q13" s="86"/>
      <c r="R13" s="85"/>
      <c r="S13" s="84">
        <f>SUM(S6:S12)</f>
        <v>12743.2</v>
      </c>
      <c r="T13" s="83"/>
      <c r="U13" s="82"/>
    </row>
    <row r="14" spans="1:21" s="66" customFormat="1" ht="15.75" thickBot="1" x14ac:dyDescent="0.3">
      <c r="A14" s="81"/>
      <c r="B14" s="70" t="s">
        <v>161</v>
      </c>
      <c r="C14" s="68"/>
      <c r="D14" s="70"/>
      <c r="E14" s="68"/>
      <c r="F14" s="73"/>
      <c r="G14" s="69">
        <f>RANK(G13,$G13:$S13,1)</f>
        <v>1</v>
      </c>
      <c r="H14" s="68"/>
      <c r="I14" s="80"/>
      <c r="J14" s="69">
        <f>RANK(J13,$G13:$S13,1)</f>
        <v>2</v>
      </c>
      <c r="K14" s="71"/>
      <c r="L14" s="73"/>
      <c r="M14" s="69">
        <f>RANK(M13,$G13:$S13,1)</f>
        <v>4</v>
      </c>
      <c r="N14" s="68"/>
      <c r="O14" s="80"/>
      <c r="P14" s="69">
        <f>RANK(P13,$G13:$S13,1)</f>
        <v>3</v>
      </c>
      <c r="Q14" s="71"/>
      <c r="R14" s="73"/>
      <c r="S14" s="69">
        <f>RANK(S13,$G13:$S13,1)</f>
        <v>4</v>
      </c>
      <c r="T14" s="68"/>
      <c r="U14" s="67"/>
    </row>
    <row r="15" spans="1:21" s="50" customFormat="1" x14ac:dyDescent="0.25">
      <c r="A15" s="65"/>
      <c r="B15" s="64"/>
      <c r="C15" s="62"/>
      <c r="D15" s="63"/>
      <c r="E15" s="62"/>
      <c r="F15" s="294"/>
      <c r="G15" s="295"/>
      <c r="H15" s="296"/>
      <c r="I15" s="294"/>
      <c r="J15" s="295"/>
      <c r="K15" s="296"/>
      <c r="L15" s="294"/>
      <c r="M15" s="295"/>
      <c r="N15" s="296"/>
      <c r="O15" s="294"/>
      <c r="P15" s="295"/>
      <c r="Q15" s="296"/>
      <c r="R15" s="294"/>
      <c r="S15" s="295"/>
      <c r="T15" s="296"/>
      <c r="U15" s="61"/>
    </row>
    <row r="16" spans="1:21" s="50" customFormat="1" x14ac:dyDescent="0.25">
      <c r="A16" s="172"/>
      <c r="B16" s="59" t="s">
        <v>160</v>
      </c>
      <c r="C16" s="57" t="s">
        <v>159</v>
      </c>
      <c r="D16" s="58"/>
      <c r="E16" s="57"/>
      <c r="F16" s="297">
        <v>43502</v>
      </c>
      <c r="G16" s="290"/>
      <c r="H16" s="291"/>
      <c r="I16" s="297">
        <v>43489</v>
      </c>
      <c r="J16" s="290"/>
      <c r="K16" s="291"/>
      <c r="L16" s="297">
        <v>43505</v>
      </c>
      <c r="M16" s="290"/>
      <c r="N16" s="291"/>
      <c r="O16" s="311">
        <v>44212</v>
      </c>
      <c r="P16" s="312"/>
      <c r="Q16" s="313"/>
      <c r="R16" s="311"/>
      <c r="S16" s="312"/>
      <c r="T16" s="313"/>
      <c r="U16" s="173"/>
    </row>
    <row r="17" spans="1:21" s="50" customFormat="1" x14ac:dyDescent="0.25">
      <c r="A17" s="172"/>
      <c r="B17" s="59"/>
      <c r="C17" s="57" t="s">
        <v>157</v>
      </c>
      <c r="D17" s="58"/>
      <c r="E17" s="57"/>
      <c r="F17" s="310"/>
      <c r="G17" s="290"/>
      <c r="H17" s="291"/>
      <c r="I17" s="310" t="s">
        <v>442</v>
      </c>
      <c r="J17" s="290"/>
      <c r="K17" s="291"/>
      <c r="L17" s="310"/>
      <c r="M17" s="290"/>
      <c r="N17" s="291"/>
      <c r="O17" s="314"/>
      <c r="P17" s="315"/>
      <c r="Q17" s="316"/>
      <c r="R17" s="310"/>
      <c r="S17" s="357"/>
      <c r="T17" s="358"/>
      <c r="U17" s="173"/>
    </row>
    <row r="18" spans="1:21" s="50" customFormat="1" x14ac:dyDescent="0.25">
      <c r="A18" s="172"/>
      <c r="B18" s="59"/>
      <c r="C18" s="57" t="s">
        <v>154</v>
      </c>
      <c r="D18" s="58"/>
      <c r="E18" s="57"/>
      <c r="F18" s="292" t="s">
        <v>309</v>
      </c>
      <c r="G18" s="290"/>
      <c r="H18" s="291"/>
      <c r="I18" s="351" t="s">
        <v>664</v>
      </c>
      <c r="J18" s="352"/>
      <c r="K18" s="353"/>
      <c r="L18" s="292" t="s">
        <v>441</v>
      </c>
      <c r="M18" s="290"/>
      <c r="N18" s="291"/>
      <c r="O18" s="292" t="s">
        <v>441</v>
      </c>
      <c r="P18" s="290"/>
      <c r="Q18" s="291"/>
      <c r="R18" s="292"/>
      <c r="S18" s="290"/>
      <c r="T18" s="291"/>
      <c r="U18" s="173"/>
    </row>
    <row r="19" spans="1:21" s="50" customFormat="1" x14ac:dyDescent="0.25">
      <c r="A19" s="172"/>
      <c r="B19" s="59"/>
      <c r="C19" s="57"/>
      <c r="D19" s="58"/>
      <c r="E19" s="57"/>
      <c r="F19" s="292"/>
      <c r="G19" s="290"/>
      <c r="H19" s="291"/>
      <c r="I19" s="354"/>
      <c r="J19" s="355"/>
      <c r="K19" s="356"/>
      <c r="L19" s="292"/>
      <c r="M19" s="290"/>
      <c r="N19" s="291"/>
      <c r="O19" s="292"/>
      <c r="P19" s="290"/>
      <c r="Q19" s="291"/>
      <c r="R19" s="292"/>
      <c r="S19" s="290"/>
      <c r="T19" s="291"/>
      <c r="U19" s="173"/>
    </row>
    <row r="20" spans="1:21" s="50" customFormat="1" ht="15.75" thickBot="1" x14ac:dyDescent="0.3">
      <c r="A20" s="79"/>
      <c r="B20" s="78"/>
      <c r="C20" s="76"/>
      <c r="D20" s="77"/>
      <c r="E20" s="76"/>
      <c r="F20" s="284"/>
      <c r="G20" s="285"/>
      <c r="H20" s="286"/>
      <c r="I20" s="284"/>
      <c r="J20" s="285"/>
      <c r="K20" s="286"/>
      <c r="L20" s="284"/>
      <c r="M20" s="285"/>
      <c r="N20" s="286"/>
      <c r="O20" s="284"/>
      <c r="P20" s="285"/>
      <c r="Q20" s="286"/>
      <c r="R20" s="284"/>
      <c r="S20" s="285"/>
      <c r="T20" s="286"/>
      <c r="U20" s="75"/>
    </row>
    <row r="21" spans="1:21" s="66" customFormat="1" ht="15.75" thickBot="1" x14ac:dyDescent="0.3">
      <c r="A21" s="74"/>
      <c r="B21" s="70" t="s">
        <v>148</v>
      </c>
      <c r="C21" s="68"/>
      <c r="D21" s="70"/>
      <c r="E21" s="68"/>
      <c r="F21" s="73"/>
      <c r="G21" s="69">
        <f>G14</f>
        <v>1</v>
      </c>
      <c r="H21" s="68"/>
      <c r="I21" s="72"/>
      <c r="J21" s="69">
        <f>J14</f>
        <v>2</v>
      </c>
      <c r="K21" s="71"/>
      <c r="L21" s="70"/>
      <c r="M21" s="69">
        <f>M14</f>
        <v>4</v>
      </c>
      <c r="N21" s="68"/>
      <c r="O21" s="72"/>
      <c r="P21" s="69">
        <f>P14</f>
        <v>3</v>
      </c>
      <c r="Q21" s="71"/>
      <c r="R21" s="70"/>
      <c r="S21" s="69">
        <f>S14</f>
        <v>4</v>
      </c>
      <c r="T21" s="68"/>
      <c r="U21" s="67"/>
    </row>
    <row r="22" spans="1:21" s="50" customFormat="1" x14ac:dyDescent="0.25">
      <c r="A22" s="65"/>
      <c r="B22" s="64"/>
      <c r="C22" s="62"/>
      <c r="D22" s="63"/>
      <c r="E22" s="62"/>
      <c r="F22" s="294"/>
      <c r="G22" s="295"/>
      <c r="H22" s="296"/>
      <c r="I22" s="294"/>
      <c r="J22" s="295"/>
      <c r="K22" s="296"/>
      <c r="L22" s="294"/>
      <c r="M22" s="295"/>
      <c r="N22" s="296"/>
      <c r="O22" s="294"/>
      <c r="P22" s="295"/>
      <c r="Q22" s="296"/>
      <c r="R22" s="294"/>
      <c r="S22" s="295"/>
      <c r="T22" s="296"/>
      <c r="U22" s="61"/>
    </row>
    <row r="23" spans="1:21" s="50" customFormat="1" x14ac:dyDescent="0.25">
      <c r="A23" s="172"/>
      <c r="B23" s="59" t="s">
        <v>147</v>
      </c>
      <c r="C23" s="57" t="s">
        <v>146</v>
      </c>
      <c r="D23" s="58"/>
      <c r="E23" s="57"/>
      <c r="F23" s="292" t="s">
        <v>77</v>
      </c>
      <c r="G23" s="290"/>
      <c r="H23" s="291"/>
      <c r="I23" s="292" t="s">
        <v>81</v>
      </c>
      <c r="J23" s="290"/>
      <c r="K23" s="291"/>
      <c r="L23" s="292" t="s">
        <v>440</v>
      </c>
      <c r="M23" s="290"/>
      <c r="N23" s="291"/>
      <c r="O23" s="292" t="s">
        <v>666</v>
      </c>
      <c r="P23" s="290"/>
      <c r="Q23" s="291"/>
      <c r="R23" s="292"/>
      <c r="S23" s="290"/>
      <c r="T23" s="291"/>
      <c r="U23" s="173"/>
    </row>
    <row r="24" spans="1:21" s="50" customFormat="1" x14ac:dyDescent="0.25">
      <c r="A24" s="172"/>
      <c r="B24" s="59"/>
      <c r="C24" s="57" t="s">
        <v>144</v>
      </c>
      <c r="D24" s="58"/>
      <c r="E24" s="57"/>
      <c r="F24" s="293" t="s">
        <v>79</v>
      </c>
      <c r="G24" s="290"/>
      <c r="H24" s="291"/>
      <c r="I24" s="289" t="s">
        <v>390</v>
      </c>
      <c r="J24" s="290"/>
      <c r="K24" s="291"/>
      <c r="L24" s="289" t="s">
        <v>439</v>
      </c>
      <c r="M24" s="290"/>
      <c r="N24" s="291"/>
      <c r="O24" s="293" t="s">
        <v>667</v>
      </c>
      <c r="P24" s="290"/>
      <c r="Q24" s="291"/>
      <c r="R24" s="292"/>
      <c r="S24" s="290"/>
      <c r="T24" s="291"/>
      <c r="U24" s="173"/>
    </row>
    <row r="25" spans="1:21" s="50" customFormat="1" x14ac:dyDescent="0.25">
      <c r="A25" s="172"/>
      <c r="B25" s="59"/>
      <c r="C25" s="57" t="s">
        <v>142</v>
      </c>
      <c r="D25" s="58"/>
      <c r="E25" s="57"/>
      <c r="F25" s="292" t="s">
        <v>78</v>
      </c>
      <c r="G25" s="290"/>
      <c r="H25" s="291"/>
      <c r="I25" s="292" t="s">
        <v>438</v>
      </c>
      <c r="J25" s="290"/>
      <c r="K25" s="291"/>
      <c r="L25" s="292" t="s">
        <v>437</v>
      </c>
      <c r="M25" s="290"/>
      <c r="N25" s="291"/>
      <c r="O25" s="292" t="s">
        <v>668</v>
      </c>
      <c r="P25" s="290"/>
      <c r="Q25" s="291"/>
      <c r="R25" s="292"/>
      <c r="S25" s="290"/>
      <c r="T25" s="291"/>
      <c r="U25" s="173"/>
    </row>
    <row r="26" spans="1:21" s="50" customFormat="1" ht="15.75" thickBot="1" x14ac:dyDescent="0.3">
      <c r="A26" s="174"/>
      <c r="B26" s="54"/>
      <c r="C26" s="52"/>
      <c r="D26" s="53"/>
      <c r="E26" s="52"/>
      <c r="F26" s="284"/>
      <c r="G26" s="285"/>
      <c r="H26" s="286"/>
      <c r="I26" s="284"/>
      <c r="J26" s="285"/>
      <c r="K26" s="286"/>
      <c r="L26" s="284"/>
      <c r="M26" s="285"/>
      <c r="N26" s="286"/>
      <c r="O26" s="284"/>
      <c r="P26" s="285"/>
      <c r="Q26" s="286"/>
      <c r="R26" s="284"/>
      <c r="S26" s="285"/>
      <c r="T26" s="286"/>
      <c r="U26" s="175"/>
    </row>
    <row r="28" spans="1:21" s="39" customFormat="1" x14ac:dyDescent="0.25">
      <c r="A28" s="171" t="s">
        <v>140</v>
      </c>
      <c r="B28" s="44" t="s">
        <v>139</v>
      </c>
      <c r="C28" s="171"/>
      <c r="D28" s="171"/>
      <c r="E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</row>
    <row r="33" spans="1:21" s="39" customFormat="1" x14ac:dyDescent="0.25">
      <c r="A33" s="49" t="s">
        <v>138</v>
      </c>
      <c r="B33"/>
      <c r="C33"/>
      <c r="D33" s="121"/>
      <c r="E33" s="121"/>
      <c r="F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</row>
    <row r="34" spans="1:21" s="39" customFormat="1" x14ac:dyDescent="0.25">
      <c r="A34" s="48" t="s">
        <v>137</v>
      </c>
      <c r="B34" s="47" t="s">
        <v>136</v>
      </c>
      <c r="C34" s="120" t="s">
        <v>135</v>
      </c>
      <c r="D34" s="120"/>
      <c r="E34" s="120"/>
      <c r="F34" s="120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</row>
    <row r="35" spans="1:21" s="39" customFormat="1" x14ac:dyDescent="0.25">
      <c r="A35" s="44"/>
      <c r="B35" s="45"/>
      <c r="C35" s="119"/>
      <c r="D35" s="119"/>
      <c r="E35" s="119"/>
      <c r="F35" s="119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</row>
    <row r="36" spans="1:21" s="39" customFormat="1" x14ac:dyDescent="0.25">
      <c r="A36" s="44"/>
      <c r="B36" s="43"/>
      <c r="C36" s="119"/>
      <c r="D36" s="119"/>
      <c r="E36" s="119"/>
      <c r="F36" s="119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</row>
    <row r="37" spans="1:21" s="39" customFormat="1" x14ac:dyDescent="0.25">
      <c r="A37"/>
      <c r="B37" s="43"/>
      <c r="C37" s="119"/>
      <c r="D37" s="119"/>
      <c r="E37" s="119"/>
      <c r="F37" s="119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</row>
    <row r="38" spans="1:21" s="39" customFormat="1" x14ac:dyDescent="0.25">
      <c r="A38"/>
      <c r="B38" s="42"/>
      <c r="C38" s="119"/>
      <c r="D38" s="119"/>
      <c r="E38" s="119"/>
      <c r="F38" s="119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</row>
    <row r="39" spans="1:21" s="39" customFormat="1" x14ac:dyDescent="0.25">
      <c r="A39"/>
      <c r="B39" s="42"/>
      <c r="C39" s="119"/>
      <c r="D39" s="119"/>
      <c r="E39" s="119"/>
      <c r="F39" s="119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</row>
  </sheetData>
  <mergeCells count="67">
    <mergeCell ref="R26:T26"/>
    <mergeCell ref="R15:T15"/>
    <mergeCell ref="R16:T16"/>
    <mergeCell ref="R17:T17"/>
    <mergeCell ref="U4:U5"/>
    <mergeCell ref="R22:T22"/>
    <mergeCell ref="R25:T25"/>
    <mergeCell ref="D1:F1"/>
    <mergeCell ref="D2:F2"/>
    <mergeCell ref="A4:A5"/>
    <mergeCell ref="B4:B5"/>
    <mergeCell ref="C4:C5"/>
    <mergeCell ref="D4:D5"/>
    <mergeCell ref="E4:E5"/>
    <mergeCell ref="G4:H4"/>
    <mergeCell ref="J4:K4"/>
    <mergeCell ref="M4:N4"/>
    <mergeCell ref="P4:Q4"/>
    <mergeCell ref="S4:T4"/>
    <mergeCell ref="O17:Q17"/>
    <mergeCell ref="F16:H16"/>
    <mergeCell ref="I16:K16"/>
    <mergeCell ref="L16:N16"/>
    <mergeCell ref="O16:Q16"/>
    <mergeCell ref="F15:H15"/>
    <mergeCell ref="I15:K15"/>
    <mergeCell ref="L15:N15"/>
    <mergeCell ref="O15:Q15"/>
    <mergeCell ref="R19:T19"/>
    <mergeCell ref="I18:K19"/>
    <mergeCell ref="F19:H19"/>
    <mergeCell ref="L19:N19"/>
    <mergeCell ref="O19:Q19"/>
    <mergeCell ref="F18:H18"/>
    <mergeCell ref="L18:N18"/>
    <mergeCell ref="O18:Q18"/>
    <mergeCell ref="R18:T18"/>
    <mergeCell ref="F17:H17"/>
    <mergeCell ref="I17:K17"/>
    <mergeCell ref="L17:N17"/>
    <mergeCell ref="F20:H20"/>
    <mergeCell ref="I20:K20"/>
    <mergeCell ref="L20:N20"/>
    <mergeCell ref="O20:Q20"/>
    <mergeCell ref="R20:T20"/>
    <mergeCell ref="F22:H22"/>
    <mergeCell ref="I22:K22"/>
    <mergeCell ref="L22:N22"/>
    <mergeCell ref="O22:Q22"/>
    <mergeCell ref="R24:T24"/>
    <mergeCell ref="F24:H24"/>
    <mergeCell ref="I24:K24"/>
    <mergeCell ref="L24:N24"/>
    <mergeCell ref="O24:Q24"/>
    <mergeCell ref="F23:H23"/>
    <mergeCell ref="I23:K23"/>
    <mergeCell ref="L23:N23"/>
    <mergeCell ref="O23:Q23"/>
    <mergeCell ref="R23:T23"/>
    <mergeCell ref="F26:H26"/>
    <mergeCell ref="I26:K26"/>
    <mergeCell ref="L26:N26"/>
    <mergeCell ref="O26:Q26"/>
    <mergeCell ref="F25:H25"/>
    <mergeCell ref="I25:K25"/>
    <mergeCell ref="L25:N25"/>
    <mergeCell ref="O25:Q25"/>
  </mergeCells>
  <conditionalFormatting sqref="F6:F12 I6:I12 L6:L12 O6:O12 R6:R12">
    <cfRule type="expression" dxfId="69" priority="17">
      <formula>F6=MIN($F6,$I6,$L6,$O6,$R6)</formula>
    </cfRule>
  </conditionalFormatting>
  <conditionalFormatting sqref="G13 J13 M13 P13 S13">
    <cfRule type="expression" dxfId="68" priority="16">
      <formula>G13=MIN($G$13,$J$13,$M$13,$P$13,$S$13)</formula>
    </cfRule>
  </conditionalFormatting>
  <conditionalFormatting sqref="G14 J14 M14 P14 S14">
    <cfRule type="expression" dxfId="67" priority="15">
      <formula>G14=MIN($G$14,$J$14,$M$14,$P$14,$S$14)</formula>
    </cfRule>
  </conditionalFormatting>
  <conditionalFormatting sqref="G21 J21 M21 P21 S21">
    <cfRule type="expression" dxfId="66" priority="14">
      <formula>G21=MIN($G$21,$J$21,$M$21,$P$21,$S$21)</formula>
    </cfRule>
  </conditionalFormatting>
  <conditionalFormatting sqref="A21:XFD21 A15:F20 U15:XFD20 A27:XFD1048576 U22:XFD26 A22:F26 A1:XFD14">
    <cfRule type="expression" priority="13" stopIfTrue="1">
      <formula>ISBLANK(A1)=TRUE</formula>
    </cfRule>
  </conditionalFormatting>
  <conditionalFormatting sqref="I15 I17 I20">
    <cfRule type="expression" priority="12" stopIfTrue="1">
      <formula>ISBLANK(I15)=TRUE</formula>
    </cfRule>
  </conditionalFormatting>
  <conditionalFormatting sqref="L15 L17 L19:L20">
    <cfRule type="expression" priority="11" stopIfTrue="1">
      <formula>ISBLANK(L15)=TRUE</formula>
    </cfRule>
  </conditionalFormatting>
  <conditionalFormatting sqref="O15:O20">
    <cfRule type="expression" priority="10" stopIfTrue="1">
      <formula>ISBLANK(O15)=TRUE</formula>
    </cfRule>
  </conditionalFormatting>
  <conditionalFormatting sqref="R15:R20">
    <cfRule type="expression" priority="9" stopIfTrue="1">
      <formula>ISBLANK(R15)=TRUE</formula>
    </cfRule>
  </conditionalFormatting>
  <conditionalFormatting sqref="I22:I26">
    <cfRule type="expression" priority="8" stopIfTrue="1">
      <formula>ISBLANK(I22)=TRUE</formula>
    </cfRule>
  </conditionalFormatting>
  <conditionalFormatting sqref="L22:L26">
    <cfRule type="expression" priority="7" stopIfTrue="1">
      <formula>ISBLANK(L22)=TRUE</formula>
    </cfRule>
  </conditionalFormatting>
  <conditionalFormatting sqref="O22:O26">
    <cfRule type="expression" priority="6" stopIfTrue="1">
      <formula>ISBLANK(O22)=TRUE</formula>
    </cfRule>
  </conditionalFormatting>
  <conditionalFormatting sqref="R22:R26">
    <cfRule type="expression" priority="5" stopIfTrue="1">
      <formula>ISBLANK(R22)=TRUE</formula>
    </cfRule>
  </conditionalFormatting>
  <conditionalFormatting sqref="I16">
    <cfRule type="expression" priority="4" stopIfTrue="1">
      <formula>ISBLANK(I16)=TRUE</formula>
    </cfRule>
  </conditionalFormatting>
  <conditionalFormatting sqref="I18">
    <cfRule type="expression" priority="3" stopIfTrue="1">
      <formula>ISBLANK(I18)=TRUE</formula>
    </cfRule>
  </conditionalFormatting>
  <conditionalFormatting sqref="L16">
    <cfRule type="expression" priority="2" stopIfTrue="1">
      <formula>ISBLANK(L16)=TRUE</formula>
    </cfRule>
  </conditionalFormatting>
  <conditionalFormatting sqref="L18">
    <cfRule type="expression" priority="1" stopIfTrue="1">
      <formula>ISBLANK(L18)=TRUE</formula>
    </cfRule>
  </conditionalFormatting>
  <hyperlinks>
    <hyperlink ref="F24" r:id="rId1" xr:uid="{9D0C6AB6-2617-4DB7-85FD-C750B9AE6986}"/>
    <hyperlink ref="I24" r:id="rId2" xr:uid="{C95EF62C-FDE5-4790-B07F-85F4F0296334}"/>
    <hyperlink ref="L24" r:id="rId3" xr:uid="{EA1B6A5B-1FA9-4C4C-9F16-A7B9D0E71127}"/>
    <hyperlink ref="O24" r:id="rId4" xr:uid="{5921860F-BA17-4B39-9D1B-EFF9CB928D83}"/>
  </hyperlinks>
  <printOptions horizontalCentered="1"/>
  <pageMargins left="0.70866141732283472" right="0.70866141732283472" top="0.74803149606299213" bottom="0.74803149606299213" header="0.31496062992125984" footer="0.31496062992125984"/>
  <pageSetup paperSize="8" scale="66" orientation="landscape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03AA0-D301-4E70-9F04-E1B79B47B6D7}">
  <sheetPr>
    <pageSetUpPr fitToPage="1"/>
  </sheetPr>
  <dimension ref="A1:U43"/>
  <sheetViews>
    <sheetView zoomScale="80" zoomScaleNormal="80" workbookViewId="0">
      <selection activeCell="A37" sqref="A37:F43"/>
    </sheetView>
  </sheetViews>
  <sheetFormatPr defaultColWidth="9.140625" defaultRowHeight="15" x14ac:dyDescent="0.25"/>
  <cols>
    <col min="1" max="1" width="9.140625" style="38"/>
    <col min="2" max="2" width="20.7109375" style="40" customWidth="1"/>
    <col min="3" max="3" width="20.7109375" style="38" customWidth="1"/>
    <col min="4" max="5" width="8.7109375" style="38" customWidth="1"/>
    <col min="6" max="7" width="12.7109375" style="39" customWidth="1"/>
    <col min="8" max="14" width="12.7109375" style="38" customWidth="1"/>
    <col min="15" max="15" width="13.140625" style="38" customWidth="1"/>
    <col min="16" max="16" width="13.28515625" style="38" customWidth="1"/>
    <col min="17" max="20" width="12.710937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479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43847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88</v>
      </c>
      <c r="H4" s="319"/>
      <c r="I4" s="113" t="s">
        <v>184</v>
      </c>
      <c r="J4" s="317" t="s">
        <v>478</v>
      </c>
      <c r="K4" s="318"/>
      <c r="L4" s="112" t="s">
        <v>184</v>
      </c>
      <c r="M4" s="317" t="s">
        <v>84</v>
      </c>
      <c r="N4" s="319"/>
      <c r="O4" s="113" t="s">
        <v>184</v>
      </c>
      <c r="P4" s="317" t="s">
        <v>477</v>
      </c>
      <c r="Q4" s="318"/>
      <c r="R4" s="112" t="s">
        <v>184</v>
      </c>
      <c r="S4" s="317"/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476</v>
      </c>
      <c r="C6" s="62" t="s">
        <v>475</v>
      </c>
      <c r="D6" s="63">
        <v>100</v>
      </c>
      <c r="E6" s="62" t="s">
        <v>462</v>
      </c>
      <c r="F6" s="103">
        <v>3.6</v>
      </c>
      <c r="G6" s="102">
        <f t="shared" ref="G6:G15" si="0">$D6*F6</f>
        <v>360</v>
      </c>
      <c r="H6" s="62"/>
      <c r="I6" s="131">
        <v>3.5</v>
      </c>
      <c r="J6" s="102">
        <f t="shared" ref="J6:J15" si="1">$D6*I6</f>
        <v>350</v>
      </c>
      <c r="K6" s="62"/>
      <c r="L6" s="103">
        <v>3.5</v>
      </c>
      <c r="M6" s="102">
        <f t="shared" ref="M6:M15" si="2">$D6*L6</f>
        <v>350</v>
      </c>
      <c r="N6" s="62"/>
      <c r="O6" s="105">
        <v>3.3</v>
      </c>
      <c r="P6" s="102">
        <f t="shared" ref="P6:P15" si="3">$D6*O6</f>
        <v>330</v>
      </c>
      <c r="Q6" s="104"/>
      <c r="R6" s="139">
        <f>I6</f>
        <v>3.5</v>
      </c>
      <c r="S6" s="102">
        <f t="shared" ref="S6:S15" si="4">$D6*R6</f>
        <v>350</v>
      </c>
      <c r="T6" s="62"/>
      <c r="U6" s="61"/>
    </row>
    <row r="7" spans="1:21" s="50" customFormat="1" x14ac:dyDescent="0.25">
      <c r="A7" s="60">
        <v>2</v>
      </c>
      <c r="B7" s="59"/>
      <c r="C7" s="57" t="s">
        <v>474</v>
      </c>
      <c r="D7" s="58">
        <v>100</v>
      </c>
      <c r="E7" s="57" t="s">
        <v>462</v>
      </c>
      <c r="F7" s="129">
        <v>3.6</v>
      </c>
      <c r="G7" s="93">
        <f t="shared" si="0"/>
        <v>360</v>
      </c>
      <c r="H7" s="57"/>
      <c r="I7" s="97">
        <v>5</v>
      </c>
      <c r="J7" s="93">
        <f t="shared" si="1"/>
        <v>500</v>
      </c>
      <c r="K7" s="57"/>
      <c r="L7" s="97">
        <v>4.5</v>
      </c>
      <c r="M7" s="93">
        <f t="shared" si="2"/>
        <v>450</v>
      </c>
      <c r="N7" s="57"/>
      <c r="O7" s="99">
        <v>5.2</v>
      </c>
      <c r="P7" s="93">
        <f t="shared" si="3"/>
        <v>520</v>
      </c>
      <c r="Q7" s="95"/>
      <c r="R7" s="139">
        <f t="shared" ref="R7:R13" si="5">I7</f>
        <v>5</v>
      </c>
      <c r="S7" s="93">
        <f t="shared" si="4"/>
        <v>500</v>
      </c>
      <c r="T7" s="57"/>
      <c r="U7" s="56"/>
    </row>
    <row r="8" spans="1:21" s="50" customFormat="1" x14ac:dyDescent="0.25">
      <c r="A8" s="60">
        <v>3</v>
      </c>
      <c r="B8" s="59" t="s">
        <v>473</v>
      </c>
      <c r="C8" s="57" t="s">
        <v>472</v>
      </c>
      <c r="D8" s="58">
        <v>100</v>
      </c>
      <c r="E8" s="57" t="s">
        <v>462</v>
      </c>
      <c r="F8" s="129">
        <v>6</v>
      </c>
      <c r="G8" s="93">
        <f t="shared" si="0"/>
        <v>600</v>
      </c>
      <c r="H8" s="57"/>
      <c r="I8" s="97">
        <v>7</v>
      </c>
      <c r="J8" s="93">
        <f t="shared" si="1"/>
        <v>700</v>
      </c>
      <c r="K8" s="57"/>
      <c r="L8" s="97">
        <v>7.5</v>
      </c>
      <c r="M8" s="93">
        <f t="shared" si="2"/>
        <v>750</v>
      </c>
      <c r="N8" s="57"/>
      <c r="O8" s="99">
        <v>4.5</v>
      </c>
      <c r="P8" s="93">
        <f t="shared" si="3"/>
        <v>450</v>
      </c>
      <c r="Q8" s="95"/>
      <c r="R8" s="139">
        <f t="shared" si="5"/>
        <v>7</v>
      </c>
      <c r="S8" s="93">
        <f t="shared" si="4"/>
        <v>700</v>
      </c>
      <c r="T8" s="57"/>
      <c r="U8" s="56"/>
    </row>
    <row r="9" spans="1:21" s="50" customFormat="1" x14ac:dyDescent="0.25">
      <c r="A9" s="60">
        <v>4</v>
      </c>
      <c r="B9" s="59"/>
      <c r="C9" s="57" t="s">
        <v>471</v>
      </c>
      <c r="D9" s="58">
        <v>100</v>
      </c>
      <c r="E9" s="57" t="s">
        <v>462</v>
      </c>
      <c r="F9" s="129">
        <v>6</v>
      </c>
      <c r="G9" s="93">
        <f t="shared" si="0"/>
        <v>600</v>
      </c>
      <c r="H9" s="57"/>
      <c r="I9" s="97">
        <v>8</v>
      </c>
      <c r="J9" s="93">
        <f t="shared" si="1"/>
        <v>800</v>
      </c>
      <c r="K9" s="57"/>
      <c r="L9" s="97">
        <v>8.5</v>
      </c>
      <c r="M9" s="93">
        <f t="shared" si="2"/>
        <v>850</v>
      </c>
      <c r="N9" s="57"/>
      <c r="O9" s="99">
        <v>7.5</v>
      </c>
      <c r="P9" s="93">
        <f t="shared" si="3"/>
        <v>750</v>
      </c>
      <c r="Q9" s="95"/>
      <c r="R9" s="139">
        <f t="shared" si="5"/>
        <v>8</v>
      </c>
      <c r="S9" s="93">
        <f t="shared" si="4"/>
        <v>800</v>
      </c>
      <c r="T9" s="57"/>
      <c r="U9" s="56"/>
    </row>
    <row r="10" spans="1:21" s="50" customFormat="1" x14ac:dyDescent="0.25">
      <c r="A10" s="60">
        <v>5</v>
      </c>
      <c r="B10" s="366" t="s">
        <v>470</v>
      </c>
      <c r="C10" s="57" t="s">
        <v>469</v>
      </c>
      <c r="D10" s="58">
        <v>100</v>
      </c>
      <c r="E10" s="57" t="s">
        <v>462</v>
      </c>
      <c r="F10" s="129">
        <v>6</v>
      </c>
      <c r="G10" s="93">
        <f t="shared" si="0"/>
        <v>600</v>
      </c>
      <c r="H10" s="57" t="s">
        <v>468</v>
      </c>
      <c r="I10" s="97">
        <v>10</v>
      </c>
      <c r="J10" s="93">
        <f t="shared" si="1"/>
        <v>1000</v>
      </c>
      <c r="K10" s="57"/>
      <c r="L10" s="97">
        <v>8.5</v>
      </c>
      <c r="M10" s="93">
        <f t="shared" si="2"/>
        <v>850</v>
      </c>
      <c r="N10" s="57"/>
      <c r="O10" s="99">
        <v>7.5</v>
      </c>
      <c r="P10" s="93">
        <f t="shared" si="3"/>
        <v>750</v>
      </c>
      <c r="Q10" s="141" t="s">
        <v>467</v>
      </c>
      <c r="R10" s="139">
        <f t="shared" si="5"/>
        <v>10</v>
      </c>
      <c r="S10" s="93">
        <f t="shared" si="4"/>
        <v>1000</v>
      </c>
      <c r="T10" s="57"/>
      <c r="U10" s="56"/>
    </row>
    <row r="11" spans="1:21" s="50" customFormat="1" x14ac:dyDescent="0.25">
      <c r="A11" s="60">
        <v>6</v>
      </c>
      <c r="B11" s="367"/>
      <c r="C11" s="57" t="s">
        <v>466</v>
      </c>
      <c r="D11" s="58">
        <v>100</v>
      </c>
      <c r="E11" s="57" t="s">
        <v>462</v>
      </c>
      <c r="F11" s="129">
        <v>6.5</v>
      </c>
      <c r="G11" s="93">
        <f t="shared" si="0"/>
        <v>650</v>
      </c>
      <c r="H11" s="57"/>
      <c r="I11" s="97">
        <v>12.25</v>
      </c>
      <c r="J11" s="93">
        <f t="shared" si="1"/>
        <v>1225</v>
      </c>
      <c r="K11" s="57"/>
      <c r="L11" s="97">
        <v>9.5</v>
      </c>
      <c r="M11" s="93">
        <f t="shared" si="2"/>
        <v>950</v>
      </c>
      <c r="N11" s="57"/>
      <c r="O11" s="99">
        <v>11.5</v>
      </c>
      <c r="P11" s="93">
        <f t="shared" si="3"/>
        <v>1150</v>
      </c>
      <c r="Q11" s="140" t="s">
        <v>464</v>
      </c>
      <c r="R11" s="139">
        <f t="shared" si="5"/>
        <v>12.25</v>
      </c>
      <c r="S11" s="93">
        <f t="shared" si="4"/>
        <v>1225</v>
      </c>
      <c r="T11" s="57"/>
      <c r="U11" s="56"/>
    </row>
    <row r="12" spans="1:21" s="50" customFormat="1" x14ac:dyDescent="0.25">
      <c r="A12" s="60">
        <v>7</v>
      </c>
      <c r="B12" s="59"/>
      <c r="C12" s="57" t="s">
        <v>465</v>
      </c>
      <c r="D12" s="58">
        <v>100</v>
      </c>
      <c r="E12" s="57" t="s">
        <v>462</v>
      </c>
      <c r="F12" s="94">
        <v>13.5</v>
      </c>
      <c r="G12" s="93">
        <f t="shared" si="0"/>
        <v>1350</v>
      </c>
      <c r="H12" s="57"/>
      <c r="I12" s="97">
        <v>13.5</v>
      </c>
      <c r="J12" s="93">
        <f t="shared" si="1"/>
        <v>1350</v>
      </c>
      <c r="K12" s="57"/>
      <c r="L12" s="97">
        <v>11</v>
      </c>
      <c r="M12" s="93">
        <f t="shared" si="2"/>
        <v>1100</v>
      </c>
      <c r="N12" s="57"/>
      <c r="O12" s="99">
        <v>11.5</v>
      </c>
      <c r="P12" s="93">
        <f t="shared" si="3"/>
        <v>1150</v>
      </c>
      <c r="Q12" s="95" t="s">
        <v>464</v>
      </c>
      <c r="R12" s="139">
        <f t="shared" si="5"/>
        <v>13.5</v>
      </c>
      <c r="S12" s="93">
        <f t="shared" si="4"/>
        <v>1350</v>
      </c>
      <c r="T12" s="57"/>
      <c r="U12" s="56"/>
    </row>
    <row r="13" spans="1:21" s="50" customFormat="1" x14ac:dyDescent="0.25">
      <c r="A13" s="60">
        <v>8</v>
      </c>
      <c r="B13" s="59"/>
      <c r="C13" s="57" t="s">
        <v>463</v>
      </c>
      <c r="D13" s="58">
        <v>100</v>
      </c>
      <c r="E13" s="57" t="s">
        <v>462</v>
      </c>
      <c r="F13" s="94">
        <v>15</v>
      </c>
      <c r="G13" s="93">
        <f t="shared" si="0"/>
        <v>1500</v>
      </c>
      <c r="H13" s="57"/>
      <c r="I13" s="97">
        <v>15</v>
      </c>
      <c r="J13" s="93">
        <f t="shared" si="1"/>
        <v>1500</v>
      </c>
      <c r="K13" s="57"/>
      <c r="L13" s="94">
        <v>21</v>
      </c>
      <c r="M13" s="93">
        <f t="shared" si="2"/>
        <v>2100</v>
      </c>
      <c r="N13" s="57"/>
      <c r="O13" s="99">
        <v>21</v>
      </c>
      <c r="P13" s="93">
        <f t="shared" si="3"/>
        <v>2100</v>
      </c>
      <c r="Q13" s="95" t="s">
        <v>461</v>
      </c>
      <c r="R13" s="139">
        <f t="shared" si="5"/>
        <v>15</v>
      </c>
      <c r="S13" s="93">
        <f t="shared" si="4"/>
        <v>1500</v>
      </c>
      <c r="T13" s="57"/>
      <c r="U13" s="56"/>
    </row>
    <row r="14" spans="1:21" s="50" customFormat="1" x14ac:dyDescent="0.25">
      <c r="A14" s="60">
        <v>9</v>
      </c>
      <c r="B14" s="59"/>
      <c r="C14" s="57"/>
      <c r="D14" s="58"/>
      <c r="E14" s="57"/>
      <c r="F14" s="97"/>
      <c r="G14" s="93">
        <f t="shared" si="0"/>
        <v>0</v>
      </c>
      <c r="H14" s="57"/>
      <c r="I14" s="99"/>
      <c r="J14" s="93">
        <f t="shared" si="1"/>
        <v>0</v>
      </c>
      <c r="K14" s="95"/>
      <c r="L14" s="97"/>
      <c r="M14" s="93">
        <f t="shared" si="2"/>
        <v>0</v>
      </c>
      <c r="N14" s="57"/>
      <c r="O14" s="99"/>
      <c r="P14" s="93">
        <f t="shared" si="3"/>
        <v>0</v>
      </c>
      <c r="Q14" s="95"/>
      <c r="R14" s="97"/>
      <c r="S14" s="93">
        <f t="shared" si="4"/>
        <v>0</v>
      </c>
      <c r="T14" s="57"/>
      <c r="U14" s="56"/>
    </row>
    <row r="15" spans="1:21" s="50" customFormat="1" x14ac:dyDescent="0.25">
      <c r="A15" s="60">
        <v>10</v>
      </c>
      <c r="B15" s="59"/>
      <c r="C15" s="57"/>
      <c r="D15" s="58"/>
      <c r="E15" s="57"/>
      <c r="F15" s="97"/>
      <c r="G15" s="93">
        <f t="shared" si="0"/>
        <v>0</v>
      </c>
      <c r="H15" s="57"/>
      <c r="I15" s="99"/>
      <c r="J15" s="93">
        <f t="shared" si="1"/>
        <v>0</v>
      </c>
      <c r="K15" s="95"/>
      <c r="L15" s="97"/>
      <c r="M15" s="93">
        <f t="shared" si="2"/>
        <v>0</v>
      </c>
      <c r="N15" s="57"/>
      <c r="O15" s="99"/>
      <c r="P15" s="93">
        <f t="shared" si="3"/>
        <v>0</v>
      </c>
      <c r="Q15" s="95"/>
      <c r="R15" s="97"/>
      <c r="S15" s="93">
        <f t="shared" si="4"/>
        <v>0</v>
      </c>
      <c r="T15" s="57"/>
      <c r="U15" s="56"/>
    </row>
    <row r="16" spans="1:21" s="50" customFormat="1" ht="15.75" thickBot="1" x14ac:dyDescent="0.3">
      <c r="A16" s="79">
        <v>11</v>
      </c>
      <c r="B16" s="78"/>
      <c r="C16" s="76"/>
      <c r="D16" s="77"/>
      <c r="E16" s="76"/>
      <c r="F16" s="123"/>
      <c r="G16" s="122"/>
      <c r="H16" s="76"/>
      <c r="I16" s="125"/>
      <c r="J16" s="122"/>
      <c r="K16" s="124"/>
      <c r="L16" s="123"/>
      <c r="M16" s="122"/>
      <c r="N16" s="76"/>
      <c r="O16" s="125"/>
      <c r="P16" s="122"/>
      <c r="Q16" s="124"/>
      <c r="R16" s="123"/>
      <c r="S16" s="122"/>
      <c r="T16" s="76"/>
      <c r="U16" s="75"/>
    </row>
    <row r="17" spans="1:21" s="40" customFormat="1" ht="15.75" thickBot="1" x14ac:dyDescent="0.3">
      <c r="A17" s="89"/>
      <c r="B17" s="88" t="s">
        <v>162</v>
      </c>
      <c r="C17" s="83"/>
      <c r="D17" s="88"/>
      <c r="E17" s="83"/>
      <c r="F17" s="85"/>
      <c r="G17" s="84">
        <f>SUM(G6:G16)</f>
        <v>6020</v>
      </c>
      <c r="H17" s="83"/>
      <c r="I17" s="87"/>
      <c r="J17" s="84">
        <f>SUM(J6:J16)</f>
        <v>7425</v>
      </c>
      <c r="K17" s="86"/>
      <c r="L17" s="85"/>
      <c r="M17" s="84">
        <f>SUM(M6:M16)</f>
        <v>7400</v>
      </c>
      <c r="N17" s="83"/>
      <c r="O17" s="87"/>
      <c r="P17" s="84">
        <f>SUM(P6:P16)</f>
        <v>7200</v>
      </c>
      <c r="Q17" s="86"/>
      <c r="R17" s="85"/>
      <c r="S17" s="84">
        <f>SUM(S6:S16)</f>
        <v>7425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1</v>
      </c>
      <c r="H18" s="68"/>
      <c r="I18" s="80"/>
      <c r="J18" s="69">
        <f>RANK(J17,$G17:$S17,1)</f>
        <v>4</v>
      </c>
      <c r="K18" s="71"/>
      <c r="L18" s="73"/>
      <c r="M18" s="69">
        <f>RANK(M17,$G17:$S17,1)</f>
        <v>3</v>
      </c>
      <c r="N18" s="68"/>
      <c r="O18" s="80"/>
      <c r="P18" s="69">
        <f>RANK(P17,$G17:$S17,1)</f>
        <v>2</v>
      </c>
      <c r="Q18" s="71"/>
      <c r="R18" s="73"/>
      <c r="S18" s="69">
        <f>RANK(S17,$G17:$S17,1)</f>
        <v>4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 t="s">
        <v>460</v>
      </c>
      <c r="P19" s="295"/>
      <c r="Q19" s="296"/>
      <c r="R19" s="294"/>
      <c r="S19" s="295"/>
      <c r="T19" s="296"/>
      <c r="U19" s="61"/>
    </row>
    <row r="20" spans="1:21" s="155" customFormat="1" ht="30.75" customHeight="1" x14ac:dyDescent="0.25">
      <c r="A20" s="157"/>
      <c r="B20" s="158" t="s">
        <v>160</v>
      </c>
      <c r="C20" s="161" t="s">
        <v>159</v>
      </c>
      <c r="D20" s="160"/>
      <c r="E20" s="161"/>
      <c r="F20" s="365">
        <v>43474</v>
      </c>
      <c r="G20" s="360"/>
      <c r="H20" s="361"/>
      <c r="I20" s="359"/>
      <c r="J20" s="360"/>
      <c r="K20" s="361"/>
      <c r="L20" s="359"/>
      <c r="M20" s="360"/>
      <c r="N20" s="361"/>
      <c r="O20" s="362" t="s">
        <v>459</v>
      </c>
      <c r="P20" s="363"/>
      <c r="Q20" s="364"/>
      <c r="R20" s="359"/>
      <c r="S20" s="360"/>
      <c r="T20" s="361"/>
      <c r="U20" s="166"/>
    </row>
    <row r="21" spans="1:21" s="50" customFormat="1" x14ac:dyDescent="0.25">
      <c r="A21" s="60"/>
      <c r="B21" s="59"/>
      <c r="C21" s="57" t="s">
        <v>157</v>
      </c>
      <c r="D21" s="58"/>
      <c r="E21" s="57"/>
      <c r="F21" s="292"/>
      <c r="G21" s="290"/>
      <c r="H21" s="291"/>
      <c r="I21" s="292"/>
      <c r="J21" s="290"/>
      <c r="K21" s="291"/>
      <c r="L21" s="292" t="s">
        <v>458</v>
      </c>
      <c r="M21" s="290"/>
      <c r="N21" s="291"/>
      <c r="O21" s="292"/>
      <c r="P21" s="290"/>
      <c r="Q21" s="291"/>
      <c r="R21" s="292"/>
      <c r="S21" s="290"/>
      <c r="T21" s="291"/>
      <c r="U21" s="56"/>
    </row>
    <row r="22" spans="1:21" s="50" customFormat="1" x14ac:dyDescent="0.25">
      <c r="A22" s="60"/>
      <c r="B22" s="59"/>
      <c r="C22" s="57" t="s">
        <v>154</v>
      </c>
      <c r="D22" s="58"/>
      <c r="E22" s="57"/>
      <c r="F22" s="292" t="s">
        <v>151</v>
      </c>
      <c r="G22" s="290"/>
      <c r="H22" s="291"/>
      <c r="I22" s="292" t="s">
        <v>151</v>
      </c>
      <c r="J22" s="290"/>
      <c r="K22" s="291"/>
      <c r="L22" s="292" t="s">
        <v>354</v>
      </c>
      <c r="M22" s="290"/>
      <c r="N22" s="291"/>
      <c r="O22" s="292" t="s">
        <v>151</v>
      </c>
      <c r="P22" s="290"/>
      <c r="Q22" s="291"/>
      <c r="R22" s="292"/>
      <c r="S22" s="290"/>
      <c r="T22" s="291"/>
      <c r="U22" s="56"/>
    </row>
    <row r="23" spans="1:21" s="50" customFormat="1" x14ac:dyDescent="0.25">
      <c r="A23" s="60"/>
      <c r="B23" s="59"/>
      <c r="C23" s="57"/>
      <c r="D23" s="58"/>
      <c r="E23" s="57"/>
      <c r="F23" s="292"/>
      <c r="G23" s="290"/>
      <c r="H23" s="291"/>
      <c r="I23" s="292"/>
      <c r="J23" s="290"/>
      <c r="K23" s="291"/>
      <c r="L23" s="292"/>
      <c r="M23" s="290"/>
      <c r="N23" s="291"/>
      <c r="O23" s="292"/>
      <c r="P23" s="290"/>
      <c r="Q23" s="291"/>
      <c r="R23" s="292"/>
      <c r="S23" s="290"/>
      <c r="T23" s="291"/>
      <c r="U23" s="56"/>
    </row>
    <row r="24" spans="1:21" s="50" customFormat="1" ht="15.75" thickBot="1" x14ac:dyDescent="0.3">
      <c r="A24" s="79"/>
      <c r="B24" s="78"/>
      <c r="C24" s="76"/>
      <c r="D24" s="77"/>
      <c r="E24" s="76"/>
      <c r="F24" s="284"/>
      <c r="G24" s="285"/>
      <c r="H24" s="286"/>
      <c r="I24" s="343"/>
      <c r="J24" s="344"/>
      <c r="K24" s="345"/>
      <c r="L24" s="343"/>
      <c r="M24" s="344"/>
      <c r="N24" s="345"/>
      <c r="O24" s="343"/>
      <c r="P24" s="344"/>
      <c r="Q24" s="345"/>
      <c r="R24" s="343"/>
      <c r="S24" s="344"/>
      <c r="T24" s="345"/>
      <c r="U24" s="75"/>
    </row>
    <row r="25" spans="1:21" s="66" customFormat="1" ht="15.75" thickBot="1" x14ac:dyDescent="0.3">
      <c r="A25" s="74"/>
      <c r="B25" s="70" t="s">
        <v>148</v>
      </c>
      <c r="C25" s="68"/>
      <c r="D25" s="70"/>
      <c r="E25" s="68"/>
      <c r="F25" s="73"/>
      <c r="G25" s="69">
        <f>G18</f>
        <v>1</v>
      </c>
      <c r="H25" s="68"/>
      <c r="I25" s="72"/>
      <c r="J25" s="69">
        <f>J18</f>
        <v>4</v>
      </c>
      <c r="K25" s="71"/>
      <c r="L25" s="70"/>
      <c r="M25" s="69">
        <f>M18</f>
        <v>3</v>
      </c>
      <c r="N25" s="68"/>
      <c r="O25" s="72"/>
      <c r="P25" s="69">
        <f>P18</f>
        <v>2</v>
      </c>
      <c r="Q25" s="71"/>
      <c r="R25" s="70"/>
      <c r="S25" s="69">
        <f>S18</f>
        <v>4</v>
      </c>
      <c r="T25" s="68"/>
      <c r="U25" s="67"/>
    </row>
    <row r="26" spans="1:21" s="50" customFormat="1" x14ac:dyDescent="0.25">
      <c r="A26" s="65"/>
      <c r="B26" s="64"/>
      <c r="C26" s="62"/>
      <c r="D26" s="63"/>
      <c r="E26" s="62"/>
      <c r="F26" s="294"/>
      <c r="G26" s="295"/>
      <c r="H26" s="296"/>
      <c r="I26" s="346"/>
      <c r="J26" s="347"/>
      <c r="K26" s="348"/>
      <c r="L26" s="346"/>
      <c r="M26" s="347"/>
      <c r="N26" s="348"/>
      <c r="O26" s="346"/>
      <c r="P26" s="347"/>
      <c r="Q26" s="348"/>
      <c r="R26" s="346"/>
      <c r="S26" s="347"/>
      <c r="T26" s="348"/>
      <c r="U26" s="61"/>
    </row>
    <row r="27" spans="1:21" s="50" customFormat="1" x14ac:dyDescent="0.25">
      <c r="A27" s="60"/>
      <c r="B27" s="59" t="s">
        <v>147</v>
      </c>
      <c r="C27" s="57" t="s">
        <v>146</v>
      </c>
      <c r="D27" s="58"/>
      <c r="E27" s="57"/>
      <c r="F27" s="292" t="s">
        <v>89</v>
      </c>
      <c r="G27" s="290"/>
      <c r="H27" s="291"/>
      <c r="I27" s="340" t="s">
        <v>457</v>
      </c>
      <c r="J27" s="341"/>
      <c r="K27" s="342"/>
      <c r="L27" s="340" t="s">
        <v>86</v>
      </c>
      <c r="M27" s="341"/>
      <c r="N27" s="342"/>
      <c r="O27" s="340" t="s">
        <v>456</v>
      </c>
      <c r="P27" s="341"/>
      <c r="Q27" s="342"/>
      <c r="R27" s="340"/>
      <c r="S27" s="341"/>
      <c r="T27" s="342"/>
      <c r="U27" s="56"/>
    </row>
    <row r="28" spans="1:21" s="50" customFormat="1" x14ac:dyDescent="0.25">
      <c r="A28" s="60"/>
      <c r="B28" s="59"/>
      <c r="C28" s="57" t="s">
        <v>144</v>
      </c>
      <c r="D28" s="58"/>
      <c r="E28" s="57"/>
      <c r="F28" s="289" t="s">
        <v>91</v>
      </c>
      <c r="G28" s="290"/>
      <c r="H28" s="291"/>
      <c r="I28" s="289" t="s">
        <v>455</v>
      </c>
      <c r="J28" s="341"/>
      <c r="K28" s="342"/>
      <c r="L28" s="289" t="s">
        <v>87</v>
      </c>
      <c r="M28" s="341"/>
      <c r="N28" s="342"/>
      <c r="O28" s="289" t="s">
        <v>454</v>
      </c>
      <c r="P28" s="341"/>
      <c r="Q28" s="342"/>
      <c r="R28" s="340"/>
      <c r="S28" s="341"/>
      <c r="T28" s="342"/>
      <c r="U28" s="56"/>
    </row>
    <row r="29" spans="1:21" s="50" customFormat="1" x14ac:dyDescent="0.25">
      <c r="A29" s="60"/>
      <c r="B29" s="59"/>
      <c r="C29" s="57" t="s">
        <v>142</v>
      </c>
      <c r="D29" s="58"/>
      <c r="E29" s="57"/>
      <c r="F29" s="292" t="s">
        <v>90</v>
      </c>
      <c r="G29" s="290"/>
      <c r="H29" s="291"/>
      <c r="I29" s="340" t="s">
        <v>453</v>
      </c>
      <c r="J29" s="341"/>
      <c r="K29" s="342"/>
      <c r="L29" s="340" t="s">
        <v>85</v>
      </c>
      <c r="M29" s="341"/>
      <c r="N29" s="342"/>
      <c r="O29" s="340" t="s">
        <v>452</v>
      </c>
      <c r="P29" s="341"/>
      <c r="Q29" s="342"/>
      <c r="R29" s="340"/>
      <c r="S29" s="341"/>
      <c r="T29" s="342"/>
      <c r="U29" s="56"/>
    </row>
    <row r="30" spans="1:21" s="50" customFormat="1" ht="15.75" thickBot="1" x14ac:dyDescent="0.3">
      <c r="A30" s="55"/>
      <c r="B30" s="54"/>
      <c r="C30" s="52"/>
      <c r="D30" s="53"/>
      <c r="E30" s="52"/>
      <c r="F30" s="284"/>
      <c r="G30" s="285"/>
      <c r="H30" s="286"/>
      <c r="I30" s="343"/>
      <c r="J30" s="344"/>
      <c r="K30" s="345"/>
      <c r="L30" s="343"/>
      <c r="M30" s="344"/>
      <c r="N30" s="345"/>
      <c r="O30" s="343"/>
      <c r="P30" s="344"/>
      <c r="Q30" s="345"/>
      <c r="R30" s="343"/>
      <c r="S30" s="344"/>
      <c r="T30" s="345"/>
      <c r="U30" s="51"/>
    </row>
    <row r="32" spans="1:21" x14ac:dyDescent="0.25">
      <c r="A32" s="38" t="s">
        <v>140</v>
      </c>
      <c r="B32" s="44" t="s">
        <v>139</v>
      </c>
    </row>
    <row r="37" spans="1:6" x14ac:dyDescent="0.25">
      <c r="A37" s="49" t="s">
        <v>138</v>
      </c>
      <c r="B37"/>
      <c r="C37"/>
      <c r="D37" s="121"/>
      <c r="E37" s="121"/>
      <c r="F37" s="252"/>
    </row>
    <row r="38" spans="1:6" x14ac:dyDescent="0.25">
      <c r="A38" s="48" t="s">
        <v>137</v>
      </c>
      <c r="B38" s="47" t="s">
        <v>136</v>
      </c>
      <c r="C38" s="120" t="s">
        <v>135</v>
      </c>
      <c r="D38" s="120"/>
      <c r="E38" s="120"/>
      <c r="F38" s="120"/>
    </row>
    <row r="39" spans="1:6" x14ac:dyDescent="0.25">
      <c r="A39" s="44"/>
      <c r="B39" s="45"/>
      <c r="C39" s="119"/>
      <c r="D39" s="119"/>
      <c r="E39" s="119"/>
      <c r="F39" s="119"/>
    </row>
    <row r="40" spans="1:6" x14ac:dyDescent="0.25">
      <c r="A40" s="44"/>
      <c r="B40" s="43"/>
      <c r="C40" s="119"/>
      <c r="D40" s="119"/>
      <c r="E40" s="119"/>
      <c r="F40" s="119"/>
    </row>
    <row r="41" spans="1:6" x14ac:dyDescent="0.25">
      <c r="A41"/>
      <c r="B41" s="43"/>
      <c r="C41" s="119"/>
      <c r="D41" s="119"/>
      <c r="E41" s="119"/>
      <c r="F41" s="119"/>
    </row>
    <row r="42" spans="1:6" x14ac:dyDescent="0.25">
      <c r="A42"/>
      <c r="B42" s="42"/>
      <c r="C42" s="119"/>
      <c r="D42" s="119"/>
      <c r="E42" s="119"/>
      <c r="F42" s="119"/>
    </row>
    <row r="43" spans="1:6" x14ac:dyDescent="0.25">
      <c r="A43"/>
      <c r="B43" s="42"/>
      <c r="C43" s="119"/>
      <c r="D43" s="119"/>
      <c r="E43" s="119"/>
      <c r="F43" s="119"/>
    </row>
  </sheetData>
  <mergeCells count="69">
    <mergeCell ref="B10:B11"/>
    <mergeCell ref="J4:K4"/>
    <mergeCell ref="M4:N4"/>
    <mergeCell ref="P4:Q4"/>
    <mergeCell ref="S4:T4"/>
    <mergeCell ref="G4:H4"/>
    <mergeCell ref="D1:F1"/>
    <mergeCell ref="D2:F2"/>
    <mergeCell ref="A4:A5"/>
    <mergeCell ref="B4:B5"/>
    <mergeCell ref="C4:C5"/>
    <mergeCell ref="D4:D5"/>
    <mergeCell ref="E4:E5"/>
    <mergeCell ref="F19:H19"/>
    <mergeCell ref="F20:H20"/>
    <mergeCell ref="F21:H21"/>
    <mergeCell ref="F22:H22"/>
    <mergeCell ref="U4:U5"/>
    <mergeCell ref="I20:K20"/>
    <mergeCell ref="I19:K19"/>
    <mergeCell ref="I21:K21"/>
    <mergeCell ref="I22:K22"/>
    <mergeCell ref="O22:Q22"/>
    <mergeCell ref="L19:N19"/>
    <mergeCell ref="L20:N20"/>
    <mergeCell ref="L21:N21"/>
    <mergeCell ref="L22:N22"/>
    <mergeCell ref="I28:K28"/>
    <mergeCell ref="I29:K29"/>
    <mergeCell ref="I30:K30"/>
    <mergeCell ref="F23:H23"/>
    <mergeCell ref="F24:H24"/>
    <mergeCell ref="F26:H26"/>
    <mergeCell ref="F27:H27"/>
    <mergeCell ref="F28:H28"/>
    <mergeCell ref="F29:H29"/>
    <mergeCell ref="F30:H30"/>
    <mergeCell ref="I23:K23"/>
    <mergeCell ref="I24:K24"/>
    <mergeCell ref="I26:K26"/>
    <mergeCell ref="I27:K27"/>
    <mergeCell ref="L23:N23"/>
    <mergeCell ref="O23:Q23"/>
    <mergeCell ref="O24:Q24"/>
    <mergeCell ref="O26:Q26"/>
    <mergeCell ref="R19:T19"/>
    <mergeCell ref="R20:T20"/>
    <mergeCell ref="R21:T21"/>
    <mergeCell ref="R22:T22"/>
    <mergeCell ref="R23:T23"/>
    <mergeCell ref="O19:Q19"/>
    <mergeCell ref="O20:Q20"/>
    <mergeCell ref="O21:Q21"/>
    <mergeCell ref="L27:N27"/>
    <mergeCell ref="O27:Q27"/>
    <mergeCell ref="R30:T30"/>
    <mergeCell ref="R24:T24"/>
    <mergeCell ref="R26:T26"/>
    <mergeCell ref="R27:T27"/>
    <mergeCell ref="R28:T28"/>
    <mergeCell ref="R29:T29"/>
    <mergeCell ref="O28:Q28"/>
    <mergeCell ref="O29:Q29"/>
    <mergeCell ref="O30:Q30"/>
    <mergeCell ref="L26:N26"/>
    <mergeCell ref="L24:N24"/>
    <mergeCell ref="L28:N28"/>
    <mergeCell ref="L29:N29"/>
    <mergeCell ref="L30:N30"/>
  </mergeCells>
  <conditionalFormatting sqref="F14:F16 I14:I16 L6:L16 O6:O16 R6:R16">
    <cfRule type="expression" dxfId="65" priority="14">
      <formula>F6=MIN($F6,$I6,$L6,$O6,$R6)</formula>
    </cfRule>
  </conditionalFormatting>
  <conditionalFormatting sqref="G17 J17 M17 P17 S17">
    <cfRule type="expression" dxfId="64" priority="13">
      <formula>G17=MIN($G$17,$J$17,$M$17,$P$17,$S$17)</formula>
    </cfRule>
  </conditionalFormatting>
  <conditionalFormatting sqref="G18 J18 M18 P18 S18">
    <cfRule type="expression" dxfId="63" priority="12">
      <formula>G18=MIN($G$18,$J$18,$M$18,$P$18,$S$18)</formula>
    </cfRule>
  </conditionalFormatting>
  <conditionalFormatting sqref="G25 J25 M25 P25 S25">
    <cfRule type="expression" dxfId="62" priority="11">
      <formula>G25=MIN($G$25,$J$25,$M$25,$P$25,$S$25)</formula>
    </cfRule>
  </conditionalFormatting>
  <conditionalFormatting sqref="A1:XFD5 A25:XFD25 A19:F21 A31:XFD36 A26:F26 I19:I21 I26 L19:L24 L26:L30 O19:O24 O26:O30 R19:R24 U19:XFD24 R26:R30 U26:XFD30 A15:XFD18 A6:A14 F14:XFD14 I23:I24 A23:F24 A22:E22 I30 A30:F30 A27:E29 L6:XFD13 A44:XFD1048576 G37:XFD43">
    <cfRule type="expression" priority="10" stopIfTrue="1">
      <formula>ISBLANK(A1)=TRUE</formula>
    </cfRule>
  </conditionalFormatting>
  <conditionalFormatting sqref="B6:C10 B12:C14 C11">
    <cfRule type="expression" priority="9" stopIfTrue="1">
      <formula>ISBLANK(B6)=TRUE</formula>
    </cfRule>
  </conditionalFormatting>
  <conditionalFormatting sqref="D6:E14">
    <cfRule type="expression" priority="8" stopIfTrue="1">
      <formula>ISBLANK(D6)=TRUE</formula>
    </cfRule>
  </conditionalFormatting>
  <conditionalFormatting sqref="F6:H13">
    <cfRule type="expression" priority="6" stopIfTrue="1">
      <formula>ISBLANK(F6)=TRUE</formula>
    </cfRule>
  </conditionalFormatting>
  <conditionalFormatting sqref="F6:F13">
    <cfRule type="expression" dxfId="61" priority="7">
      <formula>F6=MIN($F6,$I6,#REF!,#REF!,#REF!)</formula>
    </cfRule>
  </conditionalFormatting>
  <conditionalFormatting sqref="I6:K13">
    <cfRule type="expression" priority="4" stopIfTrue="1">
      <formula>ISBLANK(I6)=TRUE</formula>
    </cfRule>
  </conditionalFormatting>
  <conditionalFormatting sqref="I6:I13">
    <cfRule type="expression" dxfId="60" priority="5">
      <formula>I6=MIN($F6,$I6,#REF!,#REF!,#REF!)</formula>
    </cfRule>
  </conditionalFormatting>
  <conditionalFormatting sqref="F22 I22">
    <cfRule type="expression" priority="3" stopIfTrue="1">
      <formula>ISBLANK(F22)=TRUE</formula>
    </cfRule>
  </conditionalFormatting>
  <conditionalFormatting sqref="F27:F29 I27:I29">
    <cfRule type="expression" priority="2" stopIfTrue="1">
      <formula>ISBLANK(F27)=TRUE</formula>
    </cfRule>
  </conditionalFormatting>
  <conditionalFormatting sqref="A37:F43">
    <cfRule type="expression" priority="1" stopIfTrue="1">
      <formula>ISBLANK(A37)=TRUE</formula>
    </cfRule>
  </conditionalFormatting>
  <hyperlinks>
    <hyperlink ref="I28" r:id="rId1" xr:uid="{26AA8732-CE1D-4820-A2F5-22AA593A0741}"/>
    <hyperlink ref="F28" r:id="rId2" xr:uid="{5F7083C6-A2B2-4B41-B346-516734F2CB68}"/>
    <hyperlink ref="L28" r:id="rId3" xr:uid="{DFF7DEE0-6C4F-4AE4-AD92-48AA7C6D1F60}"/>
    <hyperlink ref="O28" r:id="rId4" xr:uid="{D0BDF52E-79F8-47A6-8AE1-CB47D5CC81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57CAB-B62E-4F5F-BC9D-8D86A0A7EE8B}">
  <sheetPr>
    <pageSetUpPr fitToPage="1"/>
  </sheetPr>
  <dimension ref="A1:U39"/>
  <sheetViews>
    <sheetView zoomScale="80" zoomScaleNormal="80" workbookViewId="0">
      <selection activeCell="O18" sqref="O18:Q18"/>
    </sheetView>
  </sheetViews>
  <sheetFormatPr defaultColWidth="9.140625" defaultRowHeight="15" x14ac:dyDescent="0.25"/>
  <cols>
    <col min="1" max="1" width="22.42578125" style="38" customWidth="1"/>
    <col min="2" max="2" width="20.7109375" style="40" customWidth="1"/>
    <col min="3" max="3" width="20.7109375" style="38" customWidth="1"/>
    <col min="4" max="5" width="8.7109375" style="38" customWidth="1"/>
    <col min="6" max="7" width="12.7109375" style="39" customWidth="1"/>
    <col min="8" max="17" width="12.7109375" style="38" customWidth="1"/>
    <col min="18" max="20" width="13.42578125" style="38" customWidth="1"/>
    <col min="21" max="21" width="33.4257812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500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43847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499</v>
      </c>
      <c r="H4" s="319"/>
      <c r="I4" s="113" t="s">
        <v>184</v>
      </c>
      <c r="J4" s="317" t="s">
        <v>498</v>
      </c>
      <c r="K4" s="318"/>
      <c r="L4" s="112" t="s">
        <v>184</v>
      </c>
      <c r="M4" s="317" t="s">
        <v>497</v>
      </c>
      <c r="N4" s="319"/>
      <c r="O4" s="113" t="s">
        <v>184</v>
      </c>
      <c r="P4" s="317" t="s">
        <v>781</v>
      </c>
      <c r="Q4" s="318"/>
      <c r="R4" s="112" t="s">
        <v>184</v>
      </c>
      <c r="S4" s="317" t="s">
        <v>634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495</v>
      </c>
      <c r="C6" s="62" t="s">
        <v>494</v>
      </c>
      <c r="D6" s="63">
        <v>24</v>
      </c>
      <c r="E6" s="62" t="s">
        <v>371</v>
      </c>
      <c r="F6" s="103">
        <v>220</v>
      </c>
      <c r="G6" s="102">
        <f t="shared" ref="G6:G11" si="0">$D6*F6</f>
        <v>5280</v>
      </c>
      <c r="H6" s="62"/>
      <c r="I6" s="105">
        <v>215</v>
      </c>
      <c r="J6" s="102">
        <f t="shared" ref="J6:J11" si="1">$D6*I6</f>
        <v>5160</v>
      </c>
      <c r="K6" s="104"/>
      <c r="L6" s="103">
        <v>285</v>
      </c>
      <c r="M6" s="102">
        <f t="shared" ref="M6:M11" si="2">$D6*L6</f>
        <v>6840</v>
      </c>
      <c r="N6" s="62"/>
      <c r="O6" s="255">
        <v>210</v>
      </c>
      <c r="P6" s="102">
        <f t="shared" ref="P6:P11" si="3">$D6*O6</f>
        <v>5040</v>
      </c>
      <c r="Q6" s="104"/>
      <c r="R6" s="103">
        <v>180</v>
      </c>
      <c r="S6" s="102">
        <f t="shared" ref="S6:S11" si="4">$D6*R6</f>
        <v>4320</v>
      </c>
      <c r="T6" s="62"/>
      <c r="U6" s="61"/>
    </row>
    <row r="7" spans="1:21" s="50" customFormat="1" x14ac:dyDescent="0.25">
      <c r="A7" s="60">
        <v>2</v>
      </c>
      <c r="B7" s="59" t="s">
        <v>493</v>
      </c>
      <c r="C7" s="57" t="s">
        <v>492</v>
      </c>
      <c r="D7" s="58">
        <v>24</v>
      </c>
      <c r="E7" s="57" t="s">
        <v>371</v>
      </c>
      <c r="F7" s="97">
        <v>295</v>
      </c>
      <c r="G7" s="93">
        <f t="shared" si="0"/>
        <v>7080</v>
      </c>
      <c r="H7" s="57"/>
      <c r="I7" s="99">
        <v>310</v>
      </c>
      <c r="J7" s="93">
        <f t="shared" si="1"/>
        <v>7440</v>
      </c>
      <c r="K7" s="95"/>
      <c r="L7" s="97">
        <v>330</v>
      </c>
      <c r="M7" s="93">
        <f t="shared" si="2"/>
        <v>7920</v>
      </c>
      <c r="N7" s="57"/>
      <c r="O7" s="137">
        <v>330</v>
      </c>
      <c r="P7" s="93">
        <f t="shared" si="3"/>
        <v>7920</v>
      </c>
      <c r="Q7" s="95"/>
      <c r="R7" s="97">
        <v>274</v>
      </c>
      <c r="S7" s="93">
        <f t="shared" si="4"/>
        <v>6576</v>
      </c>
      <c r="T7" s="57"/>
      <c r="U7" s="56"/>
    </row>
    <row r="8" spans="1:21" s="50" customFormat="1" x14ac:dyDescent="0.25">
      <c r="A8" s="60">
        <v>3</v>
      </c>
      <c r="B8" s="59"/>
      <c r="C8" s="57" t="s">
        <v>491</v>
      </c>
      <c r="D8" s="58">
        <v>24</v>
      </c>
      <c r="E8" s="62" t="s">
        <v>371</v>
      </c>
      <c r="F8" s="97">
        <v>380</v>
      </c>
      <c r="G8" s="93">
        <f t="shared" si="0"/>
        <v>9120</v>
      </c>
      <c r="H8" s="57"/>
      <c r="I8" s="99">
        <v>400</v>
      </c>
      <c r="J8" s="93">
        <f t="shared" si="1"/>
        <v>9600</v>
      </c>
      <c r="K8" s="95"/>
      <c r="L8" s="143">
        <v>415</v>
      </c>
      <c r="M8" s="93">
        <f t="shared" si="2"/>
        <v>9960</v>
      </c>
      <c r="N8" s="57"/>
      <c r="O8" s="255">
        <v>345</v>
      </c>
      <c r="P8" s="93">
        <f t="shared" si="3"/>
        <v>8280</v>
      </c>
      <c r="Q8" s="95"/>
      <c r="R8" s="97">
        <v>370</v>
      </c>
      <c r="S8" s="93">
        <f t="shared" si="4"/>
        <v>8880</v>
      </c>
      <c r="T8" s="57"/>
      <c r="U8" s="56"/>
    </row>
    <row r="9" spans="1:21" s="50" customFormat="1" x14ac:dyDescent="0.25">
      <c r="A9" s="60">
        <v>4</v>
      </c>
      <c r="B9" s="59"/>
      <c r="C9" s="57" t="s">
        <v>490</v>
      </c>
      <c r="D9" s="58">
        <v>24</v>
      </c>
      <c r="E9" s="57" t="s">
        <v>371</v>
      </c>
      <c r="F9" s="94">
        <v>580</v>
      </c>
      <c r="G9" s="93">
        <f t="shared" si="0"/>
        <v>13920</v>
      </c>
      <c r="H9" s="57"/>
      <c r="I9" s="99">
        <v>580</v>
      </c>
      <c r="J9" s="93">
        <f t="shared" si="1"/>
        <v>13920</v>
      </c>
      <c r="K9" s="95"/>
      <c r="L9" s="94">
        <v>580</v>
      </c>
      <c r="M9" s="93">
        <f t="shared" si="2"/>
        <v>13920</v>
      </c>
      <c r="N9" s="57"/>
      <c r="O9" s="137">
        <v>580</v>
      </c>
      <c r="P9" s="93">
        <f t="shared" si="3"/>
        <v>13920</v>
      </c>
      <c r="Q9" s="95"/>
      <c r="R9" s="94">
        <v>580</v>
      </c>
      <c r="S9" s="93">
        <f t="shared" si="4"/>
        <v>13920</v>
      </c>
      <c r="T9" s="57"/>
      <c r="U9" s="56"/>
    </row>
    <row r="10" spans="1:21" s="50" customFormat="1" x14ac:dyDescent="0.25">
      <c r="A10" s="60">
        <v>5</v>
      </c>
      <c r="B10" s="59"/>
      <c r="C10" s="57" t="s">
        <v>489</v>
      </c>
      <c r="D10" s="58">
        <v>24</v>
      </c>
      <c r="E10" s="62" t="s">
        <v>371</v>
      </c>
      <c r="F10" s="97">
        <v>665</v>
      </c>
      <c r="G10" s="93">
        <f t="shared" si="0"/>
        <v>15960</v>
      </c>
      <c r="H10" s="57"/>
      <c r="I10" s="99">
        <v>750</v>
      </c>
      <c r="J10" s="93">
        <f t="shared" si="1"/>
        <v>18000</v>
      </c>
      <c r="K10" s="95"/>
      <c r="L10" s="97">
        <v>710</v>
      </c>
      <c r="M10" s="93">
        <f t="shared" si="2"/>
        <v>17040</v>
      </c>
      <c r="N10" s="57"/>
      <c r="O10" s="255">
        <v>665</v>
      </c>
      <c r="P10" s="93">
        <f t="shared" si="3"/>
        <v>15960</v>
      </c>
      <c r="Q10" s="95"/>
      <c r="R10" s="190">
        <v>650</v>
      </c>
      <c r="S10" s="93">
        <f t="shared" si="4"/>
        <v>15600</v>
      </c>
      <c r="T10" s="57"/>
      <c r="U10" s="56"/>
    </row>
    <row r="11" spans="1:21" s="50" customFormat="1" x14ac:dyDescent="0.25">
      <c r="A11" s="60">
        <v>6</v>
      </c>
      <c r="B11" s="59"/>
      <c r="C11" s="57" t="s">
        <v>488</v>
      </c>
      <c r="D11" s="58">
        <v>24</v>
      </c>
      <c r="E11" s="57" t="s">
        <v>371</v>
      </c>
      <c r="F11" s="97">
        <v>815</v>
      </c>
      <c r="G11" s="93">
        <f t="shared" si="0"/>
        <v>19560</v>
      </c>
      <c r="H11" s="57"/>
      <c r="I11" s="99">
        <v>890</v>
      </c>
      <c r="J11" s="93">
        <f t="shared" si="1"/>
        <v>21360</v>
      </c>
      <c r="K11" s="95"/>
      <c r="L11" s="97">
        <v>840</v>
      </c>
      <c r="M11" s="93">
        <f t="shared" si="2"/>
        <v>20160</v>
      </c>
      <c r="N11" s="57"/>
      <c r="O11" s="255">
        <v>785</v>
      </c>
      <c r="P11" s="93">
        <f t="shared" si="3"/>
        <v>18840</v>
      </c>
      <c r="Q11" s="95"/>
      <c r="R11" s="97">
        <v>695</v>
      </c>
      <c r="S11" s="93">
        <f t="shared" si="4"/>
        <v>16680</v>
      </c>
      <c r="T11" s="57"/>
      <c r="U11" s="56"/>
    </row>
    <row r="12" spans="1:21" s="50" customFormat="1" ht="15.75" thickBot="1" x14ac:dyDescent="0.3">
      <c r="A12" s="79"/>
      <c r="B12" s="78"/>
      <c r="C12" s="76"/>
      <c r="D12" s="77"/>
      <c r="E12" s="76"/>
      <c r="F12" s="123"/>
      <c r="G12" s="122"/>
      <c r="H12" s="76"/>
      <c r="I12" s="125"/>
      <c r="J12" s="122"/>
      <c r="K12" s="124"/>
      <c r="L12" s="123"/>
      <c r="M12" s="122"/>
      <c r="N12" s="76"/>
      <c r="O12" s="125"/>
      <c r="P12" s="122"/>
      <c r="Q12" s="124"/>
      <c r="R12" s="123"/>
      <c r="S12" s="122"/>
      <c r="T12" s="76"/>
      <c r="U12" s="75"/>
    </row>
    <row r="13" spans="1:21" s="40" customFormat="1" ht="15.75" thickBot="1" x14ac:dyDescent="0.3">
      <c r="A13" s="89"/>
      <c r="B13" s="88" t="s">
        <v>162</v>
      </c>
      <c r="C13" s="83"/>
      <c r="D13" s="88"/>
      <c r="E13" s="83"/>
      <c r="F13" s="85"/>
      <c r="G13" s="84">
        <f>SUM(G6:G12)</f>
        <v>70920</v>
      </c>
      <c r="H13" s="83"/>
      <c r="I13" s="87"/>
      <c r="J13" s="84">
        <f>SUM(J6:J12)</f>
        <v>75480</v>
      </c>
      <c r="K13" s="86"/>
      <c r="L13" s="85"/>
      <c r="M13" s="84">
        <f>SUM(M6:M12)</f>
        <v>75840</v>
      </c>
      <c r="N13" s="83"/>
      <c r="O13" s="87"/>
      <c r="P13" s="84">
        <f>SUM(P6:P12)</f>
        <v>69960</v>
      </c>
      <c r="Q13" s="86"/>
      <c r="R13" s="85"/>
      <c r="S13" s="84">
        <f>SUM(S6:S12)</f>
        <v>65976</v>
      </c>
      <c r="T13" s="83"/>
      <c r="U13" s="82"/>
    </row>
    <row r="14" spans="1:21" s="66" customFormat="1" ht="15.75" thickBot="1" x14ac:dyDescent="0.3">
      <c r="A14" s="81"/>
      <c r="B14" s="70" t="s">
        <v>161</v>
      </c>
      <c r="C14" s="68"/>
      <c r="D14" s="70"/>
      <c r="E14" s="68"/>
      <c r="F14" s="73"/>
      <c r="G14" s="69">
        <f>RANK(G13,$G13:$S13,1)</f>
        <v>3</v>
      </c>
      <c r="H14" s="68"/>
      <c r="I14" s="80"/>
      <c r="J14" s="69">
        <f>RANK(J13,$G13:$S13,1)</f>
        <v>4</v>
      </c>
      <c r="K14" s="71"/>
      <c r="L14" s="73"/>
      <c r="M14" s="69">
        <f>RANK(M13,$G13:$S13,1)</f>
        <v>5</v>
      </c>
      <c r="N14" s="68"/>
      <c r="O14" s="80"/>
      <c r="P14" s="69">
        <f>RANK(P13,$G13:$S13,1)</f>
        <v>2</v>
      </c>
      <c r="Q14" s="71"/>
      <c r="R14" s="73"/>
      <c r="S14" s="69">
        <f>RANK(S13,$G13:$S13,1)</f>
        <v>1</v>
      </c>
      <c r="T14" s="68"/>
      <c r="U14" s="67"/>
    </row>
    <row r="15" spans="1:21" s="50" customFormat="1" x14ac:dyDescent="0.25">
      <c r="A15" s="65"/>
      <c r="B15" s="64"/>
      <c r="C15" s="62"/>
      <c r="D15" s="63"/>
      <c r="E15" s="62"/>
      <c r="F15" s="294"/>
      <c r="G15" s="295"/>
      <c r="H15" s="296"/>
      <c r="I15" s="294"/>
      <c r="J15" s="295"/>
      <c r="K15" s="296"/>
      <c r="L15" s="294"/>
      <c r="M15" s="295"/>
      <c r="N15" s="296"/>
      <c r="O15" s="294"/>
      <c r="P15" s="295"/>
      <c r="Q15" s="296"/>
      <c r="R15" s="294" t="s">
        <v>635</v>
      </c>
      <c r="S15" s="295"/>
      <c r="T15" s="296"/>
      <c r="U15" s="61"/>
    </row>
    <row r="16" spans="1:21" s="50" customFormat="1" x14ac:dyDescent="0.25">
      <c r="A16" s="60"/>
      <c r="B16" s="59" t="s">
        <v>160</v>
      </c>
      <c r="C16" s="57" t="s">
        <v>159</v>
      </c>
      <c r="D16" s="58"/>
      <c r="E16" s="57"/>
      <c r="F16" s="297">
        <v>44012</v>
      </c>
      <c r="G16" s="290"/>
      <c r="H16" s="291"/>
      <c r="I16" s="297">
        <v>44013</v>
      </c>
      <c r="J16" s="290"/>
      <c r="K16" s="291"/>
      <c r="L16" s="297">
        <v>44013</v>
      </c>
      <c r="M16" s="290"/>
      <c r="N16" s="291"/>
      <c r="O16" s="297">
        <v>44377</v>
      </c>
      <c r="P16" s="290"/>
      <c r="Q16" s="291"/>
      <c r="R16" s="297">
        <v>43817</v>
      </c>
      <c r="S16" s="290"/>
      <c r="T16" s="291"/>
      <c r="U16" s="56"/>
    </row>
    <row r="17" spans="1:21" s="50" customFormat="1" x14ac:dyDescent="0.25">
      <c r="A17" s="60"/>
      <c r="B17" s="59"/>
      <c r="C17" s="57" t="s">
        <v>157</v>
      </c>
      <c r="D17" s="58"/>
      <c r="E17" s="57"/>
      <c r="F17" s="292" t="s">
        <v>644</v>
      </c>
      <c r="G17" s="290"/>
      <c r="H17" s="291"/>
      <c r="I17" s="292" t="s">
        <v>644</v>
      </c>
      <c r="J17" s="290"/>
      <c r="K17" s="291"/>
      <c r="L17" s="292" t="s">
        <v>644</v>
      </c>
      <c r="M17" s="290"/>
      <c r="N17" s="291"/>
      <c r="O17" s="292"/>
      <c r="P17" s="290"/>
      <c r="Q17" s="291"/>
      <c r="R17" s="292" t="s">
        <v>644</v>
      </c>
      <c r="S17" s="290"/>
      <c r="T17" s="291"/>
      <c r="U17" s="56"/>
    </row>
    <row r="18" spans="1:21" s="50" customFormat="1" x14ac:dyDescent="0.25">
      <c r="A18" s="60"/>
      <c r="B18" s="59"/>
      <c r="C18" s="57" t="s">
        <v>154</v>
      </c>
      <c r="D18" s="58"/>
      <c r="E18" s="57"/>
      <c r="F18" s="351" t="s">
        <v>670</v>
      </c>
      <c r="G18" s="352"/>
      <c r="H18" s="353"/>
      <c r="I18" s="368" t="s">
        <v>153</v>
      </c>
      <c r="J18" s="369"/>
      <c r="K18" s="370"/>
      <c r="L18" s="292" t="s">
        <v>153</v>
      </c>
      <c r="M18" s="290"/>
      <c r="N18" s="291"/>
      <c r="O18" s="292" t="s">
        <v>153</v>
      </c>
      <c r="P18" s="290"/>
      <c r="Q18" s="291"/>
      <c r="R18" s="292" t="s">
        <v>636</v>
      </c>
      <c r="S18" s="290"/>
      <c r="T18" s="291"/>
      <c r="U18" s="56"/>
    </row>
    <row r="19" spans="1:21" s="50" customFormat="1" x14ac:dyDescent="0.25">
      <c r="A19" s="60"/>
      <c r="B19" s="59"/>
      <c r="C19" s="57"/>
      <c r="D19" s="58"/>
      <c r="E19" s="57"/>
      <c r="F19" s="354"/>
      <c r="G19" s="355"/>
      <c r="H19" s="356"/>
      <c r="I19" s="292"/>
      <c r="J19" s="290"/>
      <c r="K19" s="291"/>
      <c r="L19" s="292"/>
      <c r="M19" s="290"/>
      <c r="N19" s="291"/>
      <c r="O19" s="292"/>
      <c r="P19" s="290"/>
      <c r="Q19" s="291"/>
      <c r="R19" s="292"/>
      <c r="S19" s="290"/>
      <c r="T19" s="291"/>
      <c r="U19" s="56"/>
    </row>
    <row r="20" spans="1:21" s="50" customFormat="1" ht="15.75" thickBot="1" x14ac:dyDescent="0.3">
      <c r="A20" s="79"/>
      <c r="B20" s="78"/>
      <c r="C20" s="76"/>
      <c r="D20" s="77"/>
      <c r="E20" s="76"/>
      <c r="F20" s="351"/>
      <c r="G20" s="352"/>
      <c r="H20" s="353"/>
      <c r="I20" s="343" t="s">
        <v>487</v>
      </c>
      <c r="J20" s="344"/>
      <c r="K20" s="345"/>
      <c r="L20" s="343" t="s">
        <v>487</v>
      </c>
      <c r="M20" s="344"/>
      <c r="N20" s="345"/>
      <c r="O20" s="343"/>
      <c r="P20" s="344"/>
      <c r="Q20" s="345"/>
      <c r="R20" s="343"/>
      <c r="S20" s="344"/>
      <c r="T20" s="345"/>
      <c r="U20" s="75"/>
    </row>
    <row r="21" spans="1:21" s="66" customFormat="1" ht="15.75" thickBot="1" x14ac:dyDescent="0.3">
      <c r="A21" s="74"/>
      <c r="B21" s="70" t="s">
        <v>148</v>
      </c>
      <c r="C21" s="68"/>
      <c r="D21" s="70"/>
      <c r="E21" s="68"/>
      <c r="F21" s="73"/>
      <c r="G21" s="69">
        <f>G14</f>
        <v>3</v>
      </c>
      <c r="H21" s="68"/>
      <c r="I21" s="72"/>
      <c r="J21" s="69">
        <f>J14</f>
        <v>4</v>
      </c>
      <c r="K21" s="71"/>
      <c r="L21" s="70"/>
      <c r="M21" s="69">
        <f>M14</f>
        <v>5</v>
      </c>
      <c r="N21" s="68"/>
      <c r="O21" s="72"/>
      <c r="P21" s="69">
        <f>P14</f>
        <v>2</v>
      </c>
      <c r="Q21" s="71"/>
      <c r="R21" s="70"/>
      <c r="S21" s="69">
        <f>S14</f>
        <v>1</v>
      </c>
      <c r="T21" s="68"/>
      <c r="U21" s="67"/>
    </row>
    <row r="22" spans="1:21" s="50" customFormat="1" x14ac:dyDescent="0.25">
      <c r="A22" s="65"/>
      <c r="B22" s="64"/>
      <c r="C22" s="62"/>
      <c r="D22" s="63"/>
      <c r="E22" s="62"/>
      <c r="F22" s="294"/>
      <c r="G22" s="295"/>
      <c r="H22" s="296"/>
      <c r="I22" s="346"/>
      <c r="J22" s="347"/>
      <c r="K22" s="348"/>
      <c r="L22" s="346"/>
      <c r="M22" s="347"/>
      <c r="N22" s="348"/>
      <c r="O22" s="346"/>
      <c r="P22" s="347"/>
      <c r="Q22" s="348"/>
      <c r="R22" s="346"/>
      <c r="S22" s="347"/>
      <c r="T22" s="348"/>
      <c r="U22" s="61"/>
    </row>
    <row r="23" spans="1:21" s="50" customFormat="1" x14ac:dyDescent="0.25">
      <c r="A23" s="60"/>
      <c r="B23" s="59" t="s">
        <v>147</v>
      </c>
      <c r="C23" s="57" t="s">
        <v>146</v>
      </c>
      <c r="D23" s="58"/>
      <c r="E23" s="57"/>
      <c r="F23" s="292" t="s">
        <v>767</v>
      </c>
      <c r="G23" s="290"/>
      <c r="H23" s="291"/>
      <c r="I23" s="340" t="s">
        <v>599</v>
      </c>
      <c r="J23" s="341"/>
      <c r="K23" s="342"/>
      <c r="L23" s="340"/>
      <c r="M23" s="341"/>
      <c r="N23" s="342"/>
      <c r="O23" s="340" t="s">
        <v>486</v>
      </c>
      <c r="P23" s="341"/>
      <c r="Q23" s="342"/>
      <c r="R23" s="340" t="s">
        <v>637</v>
      </c>
      <c r="S23" s="341"/>
      <c r="T23" s="342"/>
      <c r="U23" s="56"/>
    </row>
    <row r="24" spans="1:21" s="50" customFormat="1" x14ac:dyDescent="0.25">
      <c r="A24" s="60"/>
      <c r="B24" s="59"/>
      <c r="C24" s="57" t="s">
        <v>144</v>
      </c>
      <c r="D24" s="58"/>
      <c r="E24" s="57"/>
      <c r="F24" s="293" t="s">
        <v>769</v>
      </c>
      <c r="G24" s="290"/>
      <c r="H24" s="291"/>
      <c r="I24" s="293" t="s">
        <v>641</v>
      </c>
      <c r="J24" s="341"/>
      <c r="K24" s="342"/>
      <c r="L24" s="293"/>
      <c r="M24" s="341"/>
      <c r="N24" s="342"/>
      <c r="O24" s="289" t="s">
        <v>783</v>
      </c>
      <c r="P24" s="341"/>
      <c r="Q24" s="342"/>
      <c r="R24" s="293" t="s">
        <v>638</v>
      </c>
      <c r="S24" s="341"/>
      <c r="T24" s="342"/>
      <c r="U24" s="56"/>
    </row>
    <row r="25" spans="1:21" s="50" customFormat="1" x14ac:dyDescent="0.25">
      <c r="A25" s="60"/>
      <c r="B25" s="59"/>
      <c r="C25" s="57" t="s">
        <v>142</v>
      </c>
      <c r="D25" s="58"/>
      <c r="E25" s="57"/>
      <c r="F25" s="292" t="s">
        <v>768</v>
      </c>
      <c r="G25" s="290"/>
      <c r="H25" s="291"/>
      <c r="I25" s="340" t="s">
        <v>642</v>
      </c>
      <c r="J25" s="341"/>
      <c r="K25" s="342"/>
      <c r="L25" s="340"/>
      <c r="M25" s="341"/>
      <c r="N25" s="342"/>
      <c r="O25" s="340" t="s">
        <v>782</v>
      </c>
      <c r="P25" s="341"/>
      <c r="Q25" s="342"/>
      <c r="R25" s="340" t="s">
        <v>639</v>
      </c>
      <c r="S25" s="341"/>
      <c r="T25" s="342"/>
      <c r="U25" s="56"/>
    </row>
    <row r="26" spans="1:21" s="50" customFormat="1" ht="15.75" thickBot="1" x14ac:dyDescent="0.3">
      <c r="A26" s="55"/>
      <c r="B26" s="54"/>
      <c r="C26" s="52"/>
      <c r="D26" s="53"/>
      <c r="E26" s="52"/>
      <c r="F26" s="284"/>
      <c r="G26" s="285"/>
      <c r="H26" s="286"/>
      <c r="I26" s="343"/>
      <c r="J26" s="344"/>
      <c r="K26" s="345"/>
      <c r="L26" s="343"/>
      <c r="M26" s="344"/>
      <c r="N26" s="345"/>
      <c r="O26" s="343"/>
      <c r="P26" s="344"/>
      <c r="Q26" s="345"/>
      <c r="R26" s="343"/>
      <c r="S26" s="344"/>
      <c r="T26" s="345"/>
      <c r="U26" s="51"/>
    </row>
    <row r="28" spans="1:21" x14ac:dyDescent="0.25">
      <c r="A28" s="38" t="s">
        <v>140</v>
      </c>
      <c r="B28" s="44" t="s">
        <v>139</v>
      </c>
    </row>
    <row r="33" spans="1:6" x14ac:dyDescent="0.25">
      <c r="A33" s="49" t="s">
        <v>138</v>
      </c>
      <c r="B33"/>
      <c r="C33"/>
      <c r="D33" s="121"/>
      <c r="E33" s="121"/>
      <c r="F33" s="252"/>
    </row>
    <row r="34" spans="1:6" x14ac:dyDescent="0.25">
      <c r="A34" s="48" t="s">
        <v>137</v>
      </c>
      <c r="B34" s="47" t="s">
        <v>136</v>
      </c>
      <c r="C34" s="120" t="s">
        <v>135</v>
      </c>
      <c r="D34" s="120"/>
      <c r="E34" s="120"/>
      <c r="F34" s="120"/>
    </row>
    <row r="35" spans="1:6" x14ac:dyDescent="0.25">
      <c r="A35" s="44" t="s">
        <v>778</v>
      </c>
      <c r="B35" s="45">
        <v>44012</v>
      </c>
      <c r="C35" s="119" t="s">
        <v>780</v>
      </c>
      <c r="D35" s="119"/>
      <c r="E35" s="119"/>
      <c r="F35" s="119"/>
    </row>
    <row r="36" spans="1:6" x14ac:dyDescent="0.25">
      <c r="A36" s="44"/>
      <c r="B36" s="43"/>
      <c r="C36" s="119"/>
      <c r="D36" s="119"/>
      <c r="E36" s="119"/>
      <c r="F36" s="119"/>
    </row>
    <row r="37" spans="1:6" x14ac:dyDescent="0.25">
      <c r="A37"/>
      <c r="B37" s="43"/>
      <c r="C37" s="119"/>
      <c r="D37" s="119"/>
      <c r="E37" s="119"/>
      <c r="F37" s="119"/>
    </row>
    <row r="38" spans="1:6" x14ac:dyDescent="0.25">
      <c r="A38"/>
      <c r="B38" s="42"/>
      <c r="C38" s="119"/>
      <c r="D38" s="119"/>
      <c r="E38" s="119"/>
      <c r="F38" s="119"/>
    </row>
    <row r="39" spans="1:6" x14ac:dyDescent="0.25">
      <c r="A39"/>
      <c r="B39" s="42"/>
      <c r="C39" s="119"/>
      <c r="D39" s="119"/>
      <c r="E39" s="119"/>
      <c r="F39" s="119"/>
    </row>
  </sheetData>
  <mergeCells count="67">
    <mergeCell ref="R15:T15"/>
    <mergeCell ref="R16:T16"/>
    <mergeCell ref="R17:T17"/>
    <mergeCell ref="R18:T18"/>
    <mergeCell ref="R19:T19"/>
    <mergeCell ref="R26:T26"/>
    <mergeCell ref="R20:T20"/>
    <mergeCell ref="R22:T22"/>
    <mergeCell ref="R23:T23"/>
    <mergeCell ref="R24:T24"/>
    <mergeCell ref="R25:T25"/>
    <mergeCell ref="O19:Q19"/>
    <mergeCell ref="O26:Q26"/>
    <mergeCell ref="I25:K25"/>
    <mergeCell ref="I26:K26"/>
    <mergeCell ref="F25:H25"/>
    <mergeCell ref="L25:N25"/>
    <mergeCell ref="L26:N26"/>
    <mergeCell ref="F26:H26"/>
    <mergeCell ref="O20:Q20"/>
    <mergeCell ref="O22:Q22"/>
    <mergeCell ref="O23:Q23"/>
    <mergeCell ref="O24:Q24"/>
    <mergeCell ref="O25:Q25"/>
    <mergeCell ref="I20:K20"/>
    <mergeCell ref="I22:K22"/>
    <mergeCell ref="I23:K23"/>
    <mergeCell ref="L18:N18"/>
    <mergeCell ref="O15:Q15"/>
    <mergeCell ref="O16:Q16"/>
    <mergeCell ref="O17:Q17"/>
    <mergeCell ref="O18:Q18"/>
    <mergeCell ref="L15:N15"/>
    <mergeCell ref="L16:N16"/>
    <mergeCell ref="L17:N17"/>
    <mergeCell ref="I24:K24"/>
    <mergeCell ref="F22:H22"/>
    <mergeCell ref="F23:H23"/>
    <mergeCell ref="F24:H24"/>
    <mergeCell ref="F20:H20"/>
    <mergeCell ref="L19:N19"/>
    <mergeCell ref="L23:N23"/>
    <mergeCell ref="L24:N24"/>
    <mergeCell ref="L20:N20"/>
    <mergeCell ref="L22:N22"/>
    <mergeCell ref="I18:K18"/>
    <mergeCell ref="F15:H15"/>
    <mergeCell ref="F16:H16"/>
    <mergeCell ref="F17:H17"/>
    <mergeCell ref="F18:H19"/>
    <mergeCell ref="I19:K19"/>
    <mergeCell ref="I16:K16"/>
    <mergeCell ref="I15:K15"/>
    <mergeCell ref="I17:K17"/>
    <mergeCell ref="A4:A5"/>
    <mergeCell ref="B4:B5"/>
    <mergeCell ref="C4:C5"/>
    <mergeCell ref="D4:D5"/>
    <mergeCell ref="E4:E5"/>
    <mergeCell ref="U4:U5"/>
    <mergeCell ref="D1:F1"/>
    <mergeCell ref="D2:F2"/>
    <mergeCell ref="G4:H4"/>
    <mergeCell ref="J4:K4"/>
    <mergeCell ref="M4:N4"/>
    <mergeCell ref="P4:Q4"/>
    <mergeCell ref="S4:T4"/>
  </mergeCells>
  <conditionalFormatting sqref="F6:F12 I6:I12 L6:L12 R6:R12 O6:O12">
    <cfRule type="expression" dxfId="59" priority="17">
      <formula>F6=MIN($F6,$I6,$L6,$O6,$R6)</formula>
    </cfRule>
  </conditionalFormatting>
  <conditionalFormatting sqref="G13 J13 M13 P13 S13">
    <cfRule type="expression" dxfId="58" priority="16">
      <formula>G13=MIN($G$13,$J$13,$M$13,$P$13,$S$13)</formula>
    </cfRule>
  </conditionalFormatting>
  <conditionalFormatting sqref="G14 J14 M14 P14 S14">
    <cfRule type="expression" dxfId="57" priority="15">
      <formula>G14=MIN($G$14,$J$14,$M$14,$P$14,$S$14)</formula>
    </cfRule>
  </conditionalFormatting>
  <conditionalFormatting sqref="G21 J21 M21 P21 S21">
    <cfRule type="expression" dxfId="56" priority="14">
      <formula>G21=MIN($G$21,$J$21,$M$21,$P$21,$S$21)</formula>
    </cfRule>
  </conditionalFormatting>
  <conditionalFormatting sqref="A21:XFD21 A15:F15 A27:XFD32 A22:F22 I15:I17 I22 L15 L22 O15:O20 O22:O26 R15:R20 U15:XFD20 R22:R26 U22:XFD26 A16:E20 A26:F26 A23:E25 I19:I20 L19 L26 A1:XFD14 A40:XFD1048576 G33:XFD39">
    <cfRule type="expression" priority="13" stopIfTrue="1">
      <formula>ISBLANK(A1)=TRUE</formula>
    </cfRule>
  </conditionalFormatting>
  <conditionalFormatting sqref="F16:F18 F20">
    <cfRule type="expression" priority="12" stopIfTrue="1">
      <formula>ISBLANK(F16)=TRUE</formula>
    </cfRule>
  </conditionalFormatting>
  <conditionalFormatting sqref="I18">
    <cfRule type="expression" priority="10" stopIfTrue="1">
      <formula>ISBLANK(I18)=TRUE</formula>
    </cfRule>
  </conditionalFormatting>
  <conditionalFormatting sqref="I23:I26">
    <cfRule type="expression" priority="9" stopIfTrue="1">
      <formula>ISBLANK(I23)=TRUE</formula>
    </cfRule>
  </conditionalFormatting>
  <conditionalFormatting sqref="L16:L18">
    <cfRule type="expression" priority="8" stopIfTrue="1">
      <formula>ISBLANK(L16)=TRUE</formula>
    </cfRule>
  </conditionalFormatting>
  <conditionalFormatting sqref="L23:L25">
    <cfRule type="expression" priority="7" stopIfTrue="1">
      <formula>ISBLANK(L23)=TRUE</formula>
    </cfRule>
  </conditionalFormatting>
  <conditionalFormatting sqref="L20">
    <cfRule type="expression" priority="5" stopIfTrue="1">
      <formula>ISBLANK(L20)=TRUE</formula>
    </cfRule>
  </conditionalFormatting>
  <conditionalFormatting sqref="F23:F24">
    <cfRule type="expression" priority="3" stopIfTrue="1">
      <formula>ISBLANK(F23)=TRUE</formula>
    </cfRule>
  </conditionalFormatting>
  <conditionalFormatting sqref="F25">
    <cfRule type="expression" priority="2" stopIfTrue="1">
      <formula>ISBLANK(F25)=TRUE</formula>
    </cfRule>
  </conditionalFormatting>
  <conditionalFormatting sqref="A33:F39">
    <cfRule type="expression" priority="1" stopIfTrue="1">
      <formula>ISBLANK(A33)=TRUE</formula>
    </cfRule>
  </conditionalFormatting>
  <hyperlinks>
    <hyperlink ref="I24" r:id="rId1" xr:uid="{893C1774-48CE-4CC1-B58B-9E88C8732E6D}"/>
    <hyperlink ref="R24" r:id="rId2" xr:uid="{1B3A0F6A-81F0-4C7A-BE81-B9D48F9D1EE3}"/>
    <hyperlink ref="F24" r:id="rId3" xr:uid="{69BF2908-6045-42C7-8B79-033FAEAE9B0D}"/>
    <hyperlink ref="O24" r:id="rId4" xr:uid="{F31401C1-F3DB-4114-A0FD-AE9994C5CF53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4" orientation="landscape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5994A-62C2-4AFF-A89E-6AE14A68972C}">
  <sheetPr>
    <pageSetUpPr fitToPage="1"/>
  </sheetPr>
  <dimension ref="A1:U38"/>
  <sheetViews>
    <sheetView zoomScale="80" zoomScaleNormal="80" workbookViewId="0">
      <selection activeCell="O24" sqref="O24:Q24"/>
    </sheetView>
  </sheetViews>
  <sheetFormatPr defaultColWidth="9.140625" defaultRowHeight="15" x14ac:dyDescent="0.25"/>
  <cols>
    <col min="1" max="1" width="13.140625" style="38" customWidth="1"/>
    <col min="2" max="2" width="20.7109375" style="40" customWidth="1"/>
    <col min="3" max="3" width="20.7109375" style="38" customWidth="1"/>
    <col min="4" max="5" width="8.7109375" style="38" customWidth="1"/>
    <col min="6" max="7" width="12.7109375" style="39" customWidth="1"/>
    <col min="8" max="17" width="12.7109375" style="38" customWidth="1"/>
    <col min="18" max="20" width="12.85546875" style="38" customWidth="1"/>
    <col min="21" max="21" width="55.855468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509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43847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499</v>
      </c>
      <c r="H4" s="319"/>
      <c r="I4" s="113" t="s">
        <v>184</v>
      </c>
      <c r="J4" s="317" t="s">
        <v>498</v>
      </c>
      <c r="K4" s="318"/>
      <c r="L4" s="112" t="s">
        <v>184</v>
      </c>
      <c r="M4" s="317" t="s">
        <v>781</v>
      </c>
      <c r="N4" s="319"/>
      <c r="O4" s="113" t="s">
        <v>184</v>
      </c>
      <c r="P4" s="317" t="s">
        <v>496</v>
      </c>
      <c r="Q4" s="318"/>
      <c r="R4" s="112" t="s">
        <v>184</v>
      </c>
      <c r="S4" s="317" t="s">
        <v>634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155" customFormat="1" x14ac:dyDescent="0.25">
      <c r="A6" s="145">
        <v>1</v>
      </c>
      <c r="B6" s="146" t="s">
        <v>495</v>
      </c>
      <c r="C6" s="147" t="s">
        <v>508</v>
      </c>
      <c r="D6" s="148">
        <v>24</v>
      </c>
      <c r="E6" s="147" t="s">
        <v>371</v>
      </c>
      <c r="F6" s="149">
        <v>180</v>
      </c>
      <c r="G6" s="150">
        <f t="shared" ref="G6:G11" si="0">$D6*F6</f>
        <v>4320</v>
      </c>
      <c r="H6" s="147"/>
      <c r="I6" s="151">
        <v>180</v>
      </c>
      <c r="J6" s="150">
        <f t="shared" ref="J6:J11" si="1">$D6*I6</f>
        <v>4320</v>
      </c>
      <c r="K6" s="152"/>
      <c r="L6" s="149">
        <v>225</v>
      </c>
      <c r="M6" s="150">
        <f t="shared" ref="M6:M11" si="2">$D6*L6</f>
        <v>5400</v>
      </c>
      <c r="N6" s="147" t="s">
        <v>367</v>
      </c>
      <c r="O6" s="151">
        <v>254.55</v>
      </c>
      <c r="P6" s="150">
        <f t="shared" ref="P6:P11" si="3">$D6*O6</f>
        <v>6109.2000000000007</v>
      </c>
      <c r="Q6" s="152"/>
      <c r="R6" s="149">
        <v>180</v>
      </c>
      <c r="S6" s="150">
        <f t="shared" ref="S6:S11" si="4">$D6*R6</f>
        <v>4320</v>
      </c>
      <c r="T6" s="153"/>
      <c r="U6" s="154"/>
    </row>
    <row r="7" spans="1:21" s="50" customFormat="1" ht="16.5" customHeight="1" x14ac:dyDescent="0.25">
      <c r="A7" s="60">
        <v>2</v>
      </c>
      <c r="B7" s="59" t="s">
        <v>493</v>
      </c>
      <c r="C7" s="57" t="s">
        <v>492</v>
      </c>
      <c r="D7" s="58">
        <v>24</v>
      </c>
      <c r="E7" s="57" t="s">
        <v>371</v>
      </c>
      <c r="F7" s="97">
        <v>295</v>
      </c>
      <c r="G7" s="93">
        <f t="shared" si="0"/>
        <v>7080</v>
      </c>
      <c r="H7" s="57"/>
      <c r="I7" s="99">
        <v>320</v>
      </c>
      <c r="J7" s="93">
        <f t="shared" si="1"/>
        <v>7680</v>
      </c>
      <c r="K7" s="95"/>
      <c r="L7" s="94">
        <v>409.9</v>
      </c>
      <c r="M7" s="93">
        <f t="shared" si="2"/>
        <v>9837.5999999999985</v>
      </c>
      <c r="N7" s="57"/>
      <c r="O7" s="99">
        <v>409.09</v>
      </c>
      <c r="P7" s="93">
        <f t="shared" si="3"/>
        <v>9818.16</v>
      </c>
      <c r="Q7" s="95"/>
      <c r="R7" s="97">
        <v>274</v>
      </c>
      <c r="S7" s="93">
        <f t="shared" si="4"/>
        <v>6576</v>
      </c>
      <c r="T7" s="57"/>
      <c r="U7" s="142" t="s">
        <v>504</v>
      </c>
    </row>
    <row r="8" spans="1:21" s="155" customFormat="1" ht="28.5" customHeight="1" x14ac:dyDescent="0.25">
      <c r="A8" s="157">
        <v>3</v>
      </c>
      <c r="B8" s="158"/>
      <c r="C8" s="161" t="s">
        <v>507</v>
      </c>
      <c r="D8" s="160">
        <v>24</v>
      </c>
      <c r="E8" s="147" t="s">
        <v>371</v>
      </c>
      <c r="F8" s="162">
        <v>440</v>
      </c>
      <c r="G8" s="163">
        <f t="shared" si="0"/>
        <v>10560</v>
      </c>
      <c r="H8" s="161"/>
      <c r="I8" s="196">
        <v>505</v>
      </c>
      <c r="J8" s="163">
        <f t="shared" si="1"/>
        <v>12120</v>
      </c>
      <c r="K8" s="164"/>
      <c r="L8" s="197">
        <v>395</v>
      </c>
      <c r="M8" s="163">
        <f t="shared" si="2"/>
        <v>9480</v>
      </c>
      <c r="N8" s="161" t="s">
        <v>491</v>
      </c>
      <c r="O8" s="196">
        <v>545.45000000000005</v>
      </c>
      <c r="P8" s="163">
        <f t="shared" si="3"/>
        <v>13090.800000000001</v>
      </c>
      <c r="Q8" s="164" t="s">
        <v>491</v>
      </c>
      <c r="R8" s="162">
        <v>370</v>
      </c>
      <c r="S8" s="163">
        <f t="shared" si="4"/>
        <v>8880</v>
      </c>
      <c r="T8" s="161" t="s">
        <v>491</v>
      </c>
      <c r="U8" s="142" t="s">
        <v>503</v>
      </c>
    </row>
    <row r="9" spans="1:21" s="50" customFormat="1" x14ac:dyDescent="0.25">
      <c r="A9" s="60">
        <v>4</v>
      </c>
      <c r="B9" s="59"/>
      <c r="C9" s="57" t="s">
        <v>506</v>
      </c>
      <c r="D9" s="58">
        <v>24</v>
      </c>
      <c r="E9" s="57" t="s">
        <v>371</v>
      </c>
      <c r="F9" s="97">
        <v>600</v>
      </c>
      <c r="G9" s="93">
        <f t="shared" si="0"/>
        <v>14400</v>
      </c>
      <c r="H9" s="57"/>
      <c r="I9" s="99">
        <v>710</v>
      </c>
      <c r="J9" s="93">
        <f t="shared" si="1"/>
        <v>17040</v>
      </c>
      <c r="K9" s="95"/>
      <c r="L9" s="97">
        <v>725</v>
      </c>
      <c r="M9" s="93">
        <f t="shared" si="2"/>
        <v>17400</v>
      </c>
      <c r="N9" s="57" t="s">
        <v>489</v>
      </c>
      <c r="O9" s="99">
        <v>809.09</v>
      </c>
      <c r="P9" s="93">
        <f t="shared" si="3"/>
        <v>19418.16</v>
      </c>
      <c r="Q9" s="95"/>
      <c r="R9" s="94">
        <v>625</v>
      </c>
      <c r="S9" s="93">
        <f t="shared" si="4"/>
        <v>15000</v>
      </c>
      <c r="T9" s="57"/>
      <c r="U9" s="56"/>
    </row>
    <row r="10" spans="1:21" s="50" customFormat="1" x14ac:dyDescent="0.25">
      <c r="A10" s="60">
        <v>5</v>
      </c>
      <c r="B10" s="59"/>
      <c r="C10" s="57" t="s">
        <v>505</v>
      </c>
      <c r="D10" s="58">
        <v>24</v>
      </c>
      <c r="E10" s="62" t="s">
        <v>371</v>
      </c>
      <c r="F10" s="94">
        <v>1185</v>
      </c>
      <c r="G10" s="93">
        <f t="shared" si="0"/>
        <v>28440</v>
      </c>
      <c r="H10" s="57"/>
      <c r="I10" s="99">
        <v>950</v>
      </c>
      <c r="J10" s="93">
        <f t="shared" si="1"/>
        <v>22800</v>
      </c>
      <c r="K10" s="95"/>
      <c r="L10" s="97">
        <v>850</v>
      </c>
      <c r="M10" s="93">
        <f t="shared" si="2"/>
        <v>20400</v>
      </c>
      <c r="N10" s="57" t="s">
        <v>488</v>
      </c>
      <c r="O10" s="99">
        <v>1172.73</v>
      </c>
      <c r="P10" s="93">
        <f t="shared" si="3"/>
        <v>28145.52</v>
      </c>
      <c r="Q10" s="95" t="s">
        <v>488</v>
      </c>
      <c r="R10" s="97">
        <v>695</v>
      </c>
      <c r="S10" s="93">
        <f t="shared" si="4"/>
        <v>16680</v>
      </c>
      <c r="T10" s="57" t="s">
        <v>488</v>
      </c>
      <c r="U10" s="56"/>
    </row>
    <row r="11" spans="1:21" s="50" customFormat="1" x14ac:dyDescent="0.25">
      <c r="A11" s="60">
        <v>6</v>
      </c>
      <c r="B11" s="59"/>
      <c r="C11" s="57"/>
      <c r="D11" s="58"/>
      <c r="E11" s="57"/>
      <c r="F11" s="97"/>
      <c r="G11" s="93">
        <f t="shared" si="0"/>
        <v>0</v>
      </c>
      <c r="H11" s="57"/>
      <c r="I11" s="99"/>
      <c r="J11" s="93">
        <f t="shared" si="1"/>
        <v>0</v>
      </c>
      <c r="K11" s="95"/>
      <c r="L11" s="97"/>
      <c r="M11" s="93">
        <f t="shared" si="2"/>
        <v>0</v>
      </c>
      <c r="N11" s="57"/>
      <c r="O11" s="99"/>
      <c r="P11" s="93">
        <f t="shared" si="3"/>
        <v>0</v>
      </c>
      <c r="Q11" s="95"/>
      <c r="R11" s="97"/>
      <c r="S11" s="93">
        <f t="shared" si="4"/>
        <v>0</v>
      </c>
      <c r="T11" s="57"/>
      <c r="U11" s="56"/>
    </row>
    <row r="12" spans="1:21" s="50" customFormat="1" ht="15.75" thickBot="1" x14ac:dyDescent="0.3">
      <c r="A12" s="79"/>
      <c r="B12" s="78"/>
      <c r="C12" s="76"/>
      <c r="D12" s="77"/>
      <c r="E12" s="76"/>
      <c r="F12" s="123"/>
      <c r="G12" s="122"/>
      <c r="H12" s="76"/>
      <c r="I12" s="125"/>
      <c r="J12" s="122"/>
      <c r="K12" s="124"/>
      <c r="L12" s="123"/>
      <c r="M12" s="122"/>
      <c r="N12" s="76"/>
      <c r="O12" s="125"/>
      <c r="P12" s="122"/>
      <c r="Q12" s="124"/>
      <c r="R12" s="123"/>
      <c r="S12" s="122"/>
      <c r="T12" s="76"/>
      <c r="U12" s="75"/>
    </row>
    <row r="13" spans="1:21" s="40" customFormat="1" ht="15.75" thickBot="1" x14ac:dyDescent="0.3">
      <c r="A13" s="89"/>
      <c r="B13" s="88" t="s">
        <v>162</v>
      </c>
      <c r="C13" s="83"/>
      <c r="D13" s="88"/>
      <c r="E13" s="83"/>
      <c r="F13" s="85"/>
      <c r="G13" s="84">
        <f>SUM(G6:G12)</f>
        <v>64800</v>
      </c>
      <c r="H13" s="83"/>
      <c r="I13" s="87"/>
      <c r="J13" s="84">
        <f>SUM(J6:J12)</f>
        <v>63960</v>
      </c>
      <c r="K13" s="86"/>
      <c r="L13" s="85"/>
      <c r="M13" s="84">
        <f>SUM(M6:M12)</f>
        <v>62517.599999999999</v>
      </c>
      <c r="N13" s="83"/>
      <c r="O13" s="87"/>
      <c r="P13" s="84">
        <f>SUM(P6:P12)</f>
        <v>76581.840000000011</v>
      </c>
      <c r="Q13" s="86"/>
      <c r="R13" s="85"/>
      <c r="S13" s="84">
        <f>SUM(S6:S12)</f>
        <v>51456</v>
      </c>
      <c r="T13" s="83"/>
      <c r="U13" s="82"/>
    </row>
    <row r="14" spans="1:21" s="66" customFormat="1" ht="15.75" thickBot="1" x14ac:dyDescent="0.3">
      <c r="A14" s="81"/>
      <c r="B14" s="70" t="s">
        <v>161</v>
      </c>
      <c r="C14" s="68"/>
      <c r="D14" s="70"/>
      <c r="E14" s="68"/>
      <c r="F14" s="73"/>
      <c r="G14" s="69">
        <f>RANK(G13,$G13:$S13,1)</f>
        <v>4</v>
      </c>
      <c r="H14" s="68"/>
      <c r="I14" s="80"/>
      <c r="J14" s="69">
        <f>RANK(J13,$G13:$S13,1)</f>
        <v>3</v>
      </c>
      <c r="K14" s="71"/>
      <c r="L14" s="73"/>
      <c r="M14" s="69">
        <f>RANK(M13,$G13:$S13,1)</f>
        <v>2</v>
      </c>
      <c r="N14" s="68"/>
      <c r="O14" s="80"/>
      <c r="P14" s="69">
        <f>RANK(P13,$G13:$S13,1)</f>
        <v>5</v>
      </c>
      <c r="Q14" s="71"/>
      <c r="R14" s="73"/>
      <c r="S14" s="69">
        <f>RANK(S13,$G13:$S13,1)</f>
        <v>1</v>
      </c>
      <c r="T14" s="68"/>
      <c r="U14" s="67"/>
    </row>
    <row r="15" spans="1:21" s="50" customFormat="1" x14ac:dyDescent="0.25">
      <c r="A15" s="65"/>
      <c r="B15" s="64"/>
      <c r="C15" s="62"/>
      <c r="D15" s="63"/>
      <c r="E15" s="62"/>
      <c r="F15" s="294"/>
      <c r="G15" s="295"/>
      <c r="H15" s="296"/>
      <c r="I15" s="294"/>
      <c r="J15" s="295"/>
      <c r="K15" s="296"/>
      <c r="L15" s="294"/>
      <c r="M15" s="295"/>
      <c r="N15" s="296"/>
      <c r="O15" s="294"/>
      <c r="P15" s="295"/>
      <c r="Q15" s="296"/>
      <c r="R15" s="294" t="s">
        <v>635</v>
      </c>
      <c r="S15" s="295"/>
      <c r="T15" s="296"/>
      <c r="U15" s="61"/>
    </row>
    <row r="16" spans="1:21" s="50" customFormat="1" x14ac:dyDescent="0.25">
      <c r="A16" s="60"/>
      <c r="B16" s="59" t="s">
        <v>160</v>
      </c>
      <c r="C16" s="57" t="s">
        <v>159</v>
      </c>
      <c r="D16" s="58"/>
      <c r="E16" s="57"/>
      <c r="F16" s="297">
        <v>44012</v>
      </c>
      <c r="G16" s="290"/>
      <c r="H16" s="291"/>
      <c r="I16" s="297">
        <v>43682</v>
      </c>
      <c r="J16" s="290"/>
      <c r="K16" s="291"/>
      <c r="L16" s="297">
        <v>44377</v>
      </c>
      <c r="M16" s="290"/>
      <c r="N16" s="291"/>
      <c r="O16" s="297">
        <v>44043</v>
      </c>
      <c r="P16" s="290"/>
      <c r="Q16" s="291"/>
      <c r="R16" s="297">
        <v>43817</v>
      </c>
      <c r="S16" s="290"/>
      <c r="T16" s="291"/>
      <c r="U16" s="56"/>
    </row>
    <row r="17" spans="1:21" s="50" customFormat="1" x14ac:dyDescent="0.25">
      <c r="A17" s="60"/>
      <c r="B17" s="59"/>
      <c r="C17" s="57" t="s">
        <v>157</v>
      </c>
      <c r="D17" s="58"/>
      <c r="E17" s="57"/>
      <c r="F17" s="292" t="s">
        <v>644</v>
      </c>
      <c r="G17" s="290"/>
      <c r="H17" s="291"/>
      <c r="I17" s="292" t="s">
        <v>644</v>
      </c>
      <c r="J17" s="290"/>
      <c r="K17" s="291"/>
      <c r="L17" s="292"/>
      <c r="M17" s="290"/>
      <c r="N17" s="291"/>
      <c r="O17" s="292" t="s">
        <v>644</v>
      </c>
      <c r="P17" s="290"/>
      <c r="Q17" s="291"/>
      <c r="R17" s="292" t="s">
        <v>644</v>
      </c>
      <c r="S17" s="290"/>
      <c r="T17" s="291"/>
      <c r="U17" s="56"/>
    </row>
    <row r="18" spans="1:21" s="50" customFormat="1" x14ac:dyDescent="0.25">
      <c r="A18" s="60"/>
      <c r="B18" s="59"/>
      <c r="C18" s="57" t="s">
        <v>154</v>
      </c>
      <c r="D18" s="58"/>
      <c r="E18" s="57"/>
      <c r="F18" s="351" t="s">
        <v>671</v>
      </c>
      <c r="G18" s="352"/>
      <c r="H18" s="353"/>
      <c r="I18" s="368" t="s">
        <v>502</v>
      </c>
      <c r="J18" s="369"/>
      <c r="K18" s="370"/>
      <c r="L18" s="292" t="s">
        <v>354</v>
      </c>
      <c r="M18" s="290"/>
      <c r="N18" s="291"/>
      <c r="O18" s="292" t="s">
        <v>501</v>
      </c>
      <c r="P18" s="290"/>
      <c r="Q18" s="291"/>
      <c r="R18" s="292" t="s">
        <v>636</v>
      </c>
      <c r="S18" s="290"/>
      <c r="T18" s="291"/>
      <c r="U18" s="56"/>
    </row>
    <row r="19" spans="1:21" s="50" customFormat="1" x14ac:dyDescent="0.25">
      <c r="A19" s="60"/>
      <c r="B19" s="59"/>
      <c r="C19" s="57"/>
      <c r="D19" s="58"/>
      <c r="E19" s="57"/>
      <c r="F19" s="371"/>
      <c r="G19" s="372"/>
      <c r="H19" s="373"/>
      <c r="I19" s="292"/>
      <c r="J19" s="290"/>
      <c r="K19" s="291"/>
      <c r="L19" s="292"/>
      <c r="M19" s="290"/>
      <c r="N19" s="291"/>
      <c r="O19" s="292"/>
      <c r="P19" s="290"/>
      <c r="Q19" s="291"/>
      <c r="R19" s="292"/>
      <c r="S19" s="290"/>
      <c r="T19" s="291"/>
      <c r="U19" s="56"/>
    </row>
    <row r="20" spans="1:21" s="50" customFormat="1" ht="15.75" thickBot="1" x14ac:dyDescent="0.3">
      <c r="A20" s="79"/>
      <c r="B20" s="78"/>
      <c r="C20" s="76"/>
      <c r="D20" s="77"/>
      <c r="E20" s="76"/>
      <c r="F20" s="198"/>
      <c r="G20" s="199"/>
      <c r="H20" s="200"/>
      <c r="I20" s="343" t="s">
        <v>672</v>
      </c>
      <c r="J20" s="344"/>
      <c r="K20" s="345"/>
      <c r="L20" s="343"/>
      <c r="M20" s="344"/>
      <c r="N20" s="345"/>
      <c r="O20" s="343"/>
      <c r="P20" s="344"/>
      <c r="Q20" s="345"/>
      <c r="R20" s="343"/>
      <c r="S20" s="344"/>
      <c r="T20" s="345"/>
      <c r="U20" s="75"/>
    </row>
    <row r="21" spans="1:21" s="66" customFormat="1" ht="15.75" thickBot="1" x14ac:dyDescent="0.3">
      <c r="A21" s="74"/>
      <c r="B21" s="70" t="s">
        <v>148</v>
      </c>
      <c r="C21" s="68"/>
      <c r="D21" s="70"/>
      <c r="E21" s="68"/>
      <c r="F21" s="73"/>
      <c r="G21" s="69">
        <f>G14</f>
        <v>4</v>
      </c>
      <c r="H21" s="68"/>
      <c r="I21" s="72"/>
      <c r="J21" s="69">
        <f>J14</f>
        <v>3</v>
      </c>
      <c r="K21" s="71"/>
      <c r="L21" s="70"/>
      <c r="M21" s="69">
        <f>M14</f>
        <v>2</v>
      </c>
      <c r="N21" s="68"/>
      <c r="O21" s="72"/>
      <c r="P21" s="69">
        <f>P14</f>
        <v>5</v>
      </c>
      <c r="Q21" s="71"/>
      <c r="R21" s="70"/>
      <c r="S21" s="69">
        <f>S14</f>
        <v>1</v>
      </c>
      <c r="T21" s="68"/>
      <c r="U21" s="67"/>
    </row>
    <row r="22" spans="1:21" s="50" customFormat="1" x14ac:dyDescent="0.25">
      <c r="A22" s="65"/>
      <c r="B22" s="64"/>
      <c r="C22" s="62"/>
      <c r="D22" s="63"/>
      <c r="E22" s="62"/>
      <c r="F22" s="294"/>
      <c r="G22" s="295"/>
      <c r="H22" s="296"/>
      <c r="I22" s="346"/>
      <c r="J22" s="347"/>
      <c r="K22" s="348"/>
      <c r="L22" s="346"/>
      <c r="M22" s="347"/>
      <c r="N22" s="348"/>
      <c r="O22" s="346"/>
      <c r="P22" s="347"/>
      <c r="Q22" s="348"/>
      <c r="R22" s="346"/>
      <c r="S22" s="347"/>
      <c r="T22" s="348"/>
      <c r="U22" s="61"/>
    </row>
    <row r="23" spans="1:21" s="50" customFormat="1" x14ac:dyDescent="0.25">
      <c r="A23" s="60"/>
      <c r="B23" s="59" t="s">
        <v>147</v>
      </c>
      <c r="C23" s="57" t="s">
        <v>146</v>
      </c>
      <c r="D23" s="58"/>
      <c r="E23" s="57"/>
      <c r="F23" s="292" t="s">
        <v>767</v>
      </c>
      <c r="G23" s="290"/>
      <c r="H23" s="291"/>
      <c r="I23" s="340" t="s">
        <v>599</v>
      </c>
      <c r="J23" s="341"/>
      <c r="K23" s="342"/>
      <c r="L23" s="340" t="s">
        <v>486</v>
      </c>
      <c r="M23" s="341"/>
      <c r="N23" s="342"/>
      <c r="O23" s="340" t="s">
        <v>214</v>
      </c>
      <c r="P23" s="341"/>
      <c r="Q23" s="342"/>
      <c r="R23" s="340" t="s">
        <v>637</v>
      </c>
      <c r="S23" s="341"/>
      <c r="T23" s="342"/>
      <c r="U23" s="56"/>
    </row>
    <row r="24" spans="1:21" s="50" customFormat="1" x14ac:dyDescent="0.25">
      <c r="A24" s="60"/>
      <c r="B24" s="59"/>
      <c r="C24" s="57" t="s">
        <v>144</v>
      </c>
      <c r="D24" s="58"/>
      <c r="E24" s="57"/>
      <c r="F24" s="293" t="s">
        <v>769</v>
      </c>
      <c r="G24" s="290"/>
      <c r="H24" s="291"/>
      <c r="I24" s="293" t="s">
        <v>641</v>
      </c>
      <c r="J24" s="341"/>
      <c r="K24" s="342"/>
      <c r="L24" s="293" t="s">
        <v>783</v>
      </c>
      <c r="M24" s="341"/>
      <c r="N24" s="342"/>
      <c r="O24" s="289" t="s">
        <v>211</v>
      </c>
      <c r="P24" s="341"/>
      <c r="Q24" s="342"/>
      <c r="R24" s="293" t="s">
        <v>638</v>
      </c>
      <c r="S24" s="341"/>
      <c r="T24" s="342"/>
      <c r="U24" s="56"/>
    </row>
    <row r="25" spans="1:21" s="50" customFormat="1" x14ac:dyDescent="0.25">
      <c r="A25" s="60"/>
      <c r="B25" s="59"/>
      <c r="C25" s="57" t="s">
        <v>142</v>
      </c>
      <c r="D25" s="58"/>
      <c r="E25" s="57"/>
      <c r="F25" s="292" t="s">
        <v>768</v>
      </c>
      <c r="G25" s="290"/>
      <c r="H25" s="291"/>
      <c r="I25" s="340" t="s">
        <v>642</v>
      </c>
      <c r="J25" s="341"/>
      <c r="K25" s="342"/>
      <c r="L25" s="340" t="s">
        <v>782</v>
      </c>
      <c r="M25" s="341"/>
      <c r="N25" s="342"/>
      <c r="O25" s="340" t="s">
        <v>206</v>
      </c>
      <c r="P25" s="341"/>
      <c r="Q25" s="342"/>
      <c r="R25" s="340" t="s">
        <v>639</v>
      </c>
      <c r="S25" s="341"/>
      <c r="T25" s="342"/>
      <c r="U25" s="56"/>
    </row>
    <row r="26" spans="1:21" s="50" customFormat="1" ht="15.75" thickBot="1" x14ac:dyDescent="0.3">
      <c r="A26" s="55"/>
      <c r="B26" s="54"/>
      <c r="C26" s="52"/>
      <c r="D26" s="53"/>
      <c r="E26" s="52"/>
      <c r="F26" s="284"/>
      <c r="G26" s="285"/>
      <c r="H26" s="286"/>
      <c r="I26" s="343"/>
      <c r="J26" s="344"/>
      <c r="K26" s="345"/>
      <c r="L26" s="343"/>
      <c r="M26" s="344"/>
      <c r="N26" s="345"/>
      <c r="O26" s="343" t="s">
        <v>485</v>
      </c>
      <c r="P26" s="344"/>
      <c r="Q26" s="345"/>
      <c r="R26" s="343"/>
      <c r="S26" s="344"/>
      <c r="T26" s="345"/>
      <c r="U26" s="51"/>
    </row>
    <row r="28" spans="1:21" x14ac:dyDescent="0.25">
      <c r="A28" s="38" t="s">
        <v>140</v>
      </c>
      <c r="B28" s="44" t="s">
        <v>139</v>
      </c>
    </row>
    <row r="32" spans="1:21" x14ac:dyDescent="0.25">
      <c r="A32" s="49" t="s">
        <v>138</v>
      </c>
      <c r="B32"/>
      <c r="C32"/>
      <c r="D32" s="121"/>
      <c r="E32" s="121"/>
      <c r="F32" s="252"/>
    </row>
    <row r="33" spans="1:6" x14ac:dyDescent="0.25">
      <c r="A33" s="48" t="s">
        <v>137</v>
      </c>
      <c r="B33" s="47" t="s">
        <v>136</v>
      </c>
      <c r="C33" s="120" t="s">
        <v>135</v>
      </c>
      <c r="D33" s="120"/>
      <c r="E33" s="120"/>
      <c r="F33" s="120"/>
    </row>
    <row r="34" spans="1:6" x14ac:dyDescent="0.25">
      <c r="A34" s="44" t="s">
        <v>497</v>
      </c>
      <c r="B34" s="45">
        <v>44012</v>
      </c>
      <c r="C34" s="119" t="s">
        <v>779</v>
      </c>
      <c r="D34" s="119"/>
      <c r="E34" s="119"/>
      <c r="F34" s="119"/>
    </row>
    <row r="35" spans="1:6" x14ac:dyDescent="0.25">
      <c r="A35" s="44"/>
      <c r="B35" s="43"/>
      <c r="C35" s="119"/>
      <c r="D35" s="119"/>
      <c r="E35" s="119"/>
      <c r="F35" s="119"/>
    </row>
    <row r="36" spans="1:6" x14ac:dyDescent="0.25">
      <c r="A36"/>
      <c r="B36" s="43"/>
      <c r="C36" s="119"/>
      <c r="D36" s="119"/>
      <c r="E36" s="119"/>
      <c r="F36" s="119"/>
    </row>
    <row r="37" spans="1:6" x14ac:dyDescent="0.25">
      <c r="A37"/>
      <c r="B37" s="42"/>
      <c r="C37" s="119"/>
      <c r="D37" s="119"/>
      <c r="E37" s="119"/>
      <c r="F37" s="119"/>
    </row>
    <row r="38" spans="1:6" x14ac:dyDescent="0.25">
      <c r="A38"/>
      <c r="B38" s="42"/>
      <c r="C38" s="119"/>
      <c r="D38" s="119"/>
      <c r="E38" s="119"/>
      <c r="F38" s="119"/>
    </row>
  </sheetData>
  <mergeCells count="66">
    <mergeCell ref="U4:U5"/>
    <mergeCell ref="A4:A5"/>
    <mergeCell ref="B4:B5"/>
    <mergeCell ref="C4:C5"/>
    <mergeCell ref="D4:D5"/>
    <mergeCell ref="E4:E5"/>
    <mergeCell ref="J4:K4"/>
    <mergeCell ref="G4:H4"/>
    <mergeCell ref="D1:F1"/>
    <mergeCell ref="D2:F2"/>
    <mergeCell ref="M4:N4"/>
    <mergeCell ref="P4:Q4"/>
    <mergeCell ref="S4:T4"/>
    <mergeCell ref="L15:N15"/>
    <mergeCell ref="L16:N16"/>
    <mergeCell ref="F22:H22"/>
    <mergeCell ref="F23:H23"/>
    <mergeCell ref="F24:H24"/>
    <mergeCell ref="L19:N19"/>
    <mergeCell ref="L23:N23"/>
    <mergeCell ref="L24:N24"/>
    <mergeCell ref="I15:K15"/>
    <mergeCell ref="I17:K17"/>
    <mergeCell ref="I18:K18"/>
    <mergeCell ref="I19:K19"/>
    <mergeCell ref="I20:K20"/>
    <mergeCell ref="I22:K22"/>
    <mergeCell ref="F15:H15"/>
    <mergeCell ref="F16:H16"/>
    <mergeCell ref="O26:Q26"/>
    <mergeCell ref="L22:N22"/>
    <mergeCell ref="L17:N17"/>
    <mergeCell ref="L18:N18"/>
    <mergeCell ref="F26:H26"/>
    <mergeCell ref="L26:N26"/>
    <mergeCell ref="O20:Q20"/>
    <mergeCell ref="O22:Q22"/>
    <mergeCell ref="O23:Q23"/>
    <mergeCell ref="O24:Q24"/>
    <mergeCell ref="L25:N25"/>
    <mergeCell ref="O25:Q25"/>
    <mergeCell ref="L20:N20"/>
    <mergeCell ref="F25:H25"/>
    <mergeCell ref="F18:H19"/>
    <mergeCell ref="F17:H17"/>
    <mergeCell ref="I16:K16"/>
    <mergeCell ref="I23:K23"/>
    <mergeCell ref="I24:K24"/>
    <mergeCell ref="I25:K25"/>
    <mergeCell ref="I26:K26"/>
    <mergeCell ref="O15:Q15"/>
    <mergeCell ref="O16:Q16"/>
    <mergeCell ref="O17:Q17"/>
    <mergeCell ref="O18:Q18"/>
    <mergeCell ref="O19:Q19"/>
    <mergeCell ref="R15:T15"/>
    <mergeCell ref="R16:T16"/>
    <mergeCell ref="R17:T17"/>
    <mergeCell ref="R18:T18"/>
    <mergeCell ref="R19:T19"/>
    <mergeCell ref="R26:T26"/>
    <mergeCell ref="R20:T20"/>
    <mergeCell ref="R22:T22"/>
    <mergeCell ref="R23:T23"/>
    <mergeCell ref="R24:T24"/>
    <mergeCell ref="R25:T25"/>
  </mergeCells>
  <conditionalFormatting sqref="F6:F12 I6:I12 L6:L12 O6:O12 R6:R12">
    <cfRule type="expression" dxfId="55" priority="19">
      <formula>F6=MIN($F6,$I6,$L6,$O6,$R6)</formula>
    </cfRule>
  </conditionalFormatting>
  <conditionalFormatting sqref="G13 J13 M13 P13 S13">
    <cfRule type="expression" dxfId="54" priority="18">
      <formula>G13=MIN($G$13,$J$13,$M$13,$P$13,$S$13)</formula>
    </cfRule>
  </conditionalFormatting>
  <conditionalFormatting sqref="G14 J14 M14 P14 S14">
    <cfRule type="expression" dxfId="53" priority="17">
      <formula>G14=MIN($G$14,$J$14,$M$14,$P$14,$S$14)</formula>
    </cfRule>
  </conditionalFormatting>
  <conditionalFormatting sqref="G21 J21 M21 P21 S21">
    <cfRule type="expression" dxfId="52" priority="16">
      <formula>G21=MIN($G$21,$J$21,$M$21,$P$21,$S$21)</formula>
    </cfRule>
  </conditionalFormatting>
  <conditionalFormatting sqref="A21:XFD21 A15:F15 A27:XFD31 A22:F22 I15:I17 I22 L15 L22 O15:O20 O22:O26 R19:R20 U15:XFD20 R22 U22:XFD26 A1:XFD6 A16:E20 A26:F26 A23:E25 I19:I20 L19:L20 L26 R26 A7:T8 V7:XFD8 A9:XFD14 A39:XFD1048576 G32:XFD38">
    <cfRule type="expression" priority="15" stopIfTrue="1">
      <formula>ISBLANK(A1)=TRUE</formula>
    </cfRule>
  </conditionalFormatting>
  <conditionalFormatting sqref="F16:F18">
    <cfRule type="expression" priority="14" stopIfTrue="1">
      <formula>ISBLANK(F16)=TRUE</formula>
    </cfRule>
  </conditionalFormatting>
  <conditionalFormatting sqref="I18">
    <cfRule type="expression" priority="12" stopIfTrue="1">
      <formula>ISBLANK(I18)=TRUE</formula>
    </cfRule>
  </conditionalFormatting>
  <conditionalFormatting sqref="I26">
    <cfRule type="expression" priority="11" stopIfTrue="1">
      <formula>ISBLANK(I26)=TRUE</formula>
    </cfRule>
  </conditionalFormatting>
  <conditionalFormatting sqref="L16:L18">
    <cfRule type="expression" priority="10" stopIfTrue="1">
      <formula>ISBLANK(L16)=TRUE</formula>
    </cfRule>
  </conditionalFormatting>
  <conditionalFormatting sqref="L23:L25">
    <cfRule type="expression" priority="9" stopIfTrue="1">
      <formula>ISBLANK(L23)=TRUE</formula>
    </cfRule>
  </conditionalFormatting>
  <conditionalFormatting sqref="R15:R18">
    <cfRule type="expression" priority="7" stopIfTrue="1">
      <formula>ISBLANK(R15)=TRUE</formula>
    </cfRule>
  </conditionalFormatting>
  <conditionalFormatting sqref="R23:R25">
    <cfRule type="expression" priority="6" stopIfTrue="1">
      <formula>ISBLANK(R23)=TRUE</formula>
    </cfRule>
  </conditionalFormatting>
  <conditionalFormatting sqref="I23:I25">
    <cfRule type="expression" priority="5" stopIfTrue="1">
      <formula>ISBLANK(I23)=TRUE</formula>
    </cfRule>
  </conditionalFormatting>
  <conditionalFormatting sqref="U7:U8">
    <cfRule type="expression" priority="4" stopIfTrue="1">
      <formula>ISBLANK(U7)=TRUE</formula>
    </cfRule>
  </conditionalFormatting>
  <conditionalFormatting sqref="F23:F24">
    <cfRule type="expression" priority="3" stopIfTrue="1">
      <formula>ISBLANK(F23)=TRUE</formula>
    </cfRule>
  </conditionalFormatting>
  <conditionalFormatting sqref="F25">
    <cfRule type="expression" priority="2" stopIfTrue="1">
      <formula>ISBLANK(F25)=TRUE</formula>
    </cfRule>
  </conditionalFormatting>
  <conditionalFormatting sqref="A32:F38">
    <cfRule type="expression" priority="1" stopIfTrue="1">
      <formula>ISBLANK(A32)=TRUE</formula>
    </cfRule>
  </conditionalFormatting>
  <hyperlinks>
    <hyperlink ref="O24" r:id="rId1" xr:uid="{A6007AFE-F811-499D-9C97-E4239BE4DABA}"/>
    <hyperlink ref="R24" r:id="rId2" xr:uid="{2A73B9E4-B388-42A4-84EE-785CFF3CAB4B}"/>
    <hyperlink ref="I24" r:id="rId3" xr:uid="{16466783-0CA5-4355-BDEE-E3A1100CBF5E}"/>
    <hyperlink ref="F24" r:id="rId4" xr:uid="{34A2FA34-6CA1-4CDE-9E09-51E46FC734C1}"/>
    <hyperlink ref="L24" r:id="rId5" xr:uid="{5622B5B2-D415-437B-9612-0EA72F3A8611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1" orientation="landscape"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F71AA-6651-41FF-BD57-974D9830ABF5}">
  <sheetPr>
    <pageSetUpPr fitToPage="1"/>
  </sheetPr>
  <dimension ref="A1:U44"/>
  <sheetViews>
    <sheetView zoomScale="80" zoomScaleNormal="80" workbookViewId="0">
      <selection activeCell="A38" sqref="A38:F44"/>
    </sheetView>
  </sheetViews>
  <sheetFormatPr defaultColWidth="9.140625" defaultRowHeight="15" x14ac:dyDescent="0.25"/>
  <cols>
    <col min="1" max="1" width="9.140625" style="38"/>
    <col min="2" max="2" width="20.7109375" style="40" customWidth="1"/>
    <col min="3" max="3" width="23" style="38" customWidth="1"/>
    <col min="4" max="5" width="8.7109375" style="38" customWidth="1"/>
    <col min="6" max="7" width="14.28515625" style="39" customWidth="1"/>
    <col min="8" max="8" width="14.28515625" style="38" customWidth="1"/>
    <col min="9" max="17" width="12.7109375" style="38" customWidth="1"/>
    <col min="18" max="20" width="13.2851562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555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43847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554</v>
      </c>
      <c r="H4" s="319"/>
      <c r="I4" s="112" t="s">
        <v>184</v>
      </c>
      <c r="J4" s="318" t="s">
        <v>553</v>
      </c>
      <c r="K4" s="325"/>
      <c r="L4" s="112" t="s">
        <v>184</v>
      </c>
      <c r="M4" s="317" t="s">
        <v>96</v>
      </c>
      <c r="N4" s="319"/>
      <c r="O4" s="113" t="s">
        <v>184</v>
      </c>
      <c r="P4" s="317" t="s">
        <v>92</v>
      </c>
      <c r="Q4" s="318"/>
      <c r="R4" s="112" t="s">
        <v>184</v>
      </c>
      <c r="S4" s="317" t="s">
        <v>109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09" t="s">
        <v>181</v>
      </c>
      <c r="J5" s="108" t="s">
        <v>162</v>
      </c>
      <c r="K5" s="107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552</v>
      </c>
      <c r="C6" s="62" t="s">
        <v>552</v>
      </c>
      <c r="D6" s="63">
        <v>40</v>
      </c>
      <c r="E6" s="62" t="s">
        <v>316</v>
      </c>
      <c r="F6" s="139">
        <v>110</v>
      </c>
      <c r="G6" s="102">
        <f t="shared" ref="G6:G17" si="0">$D6*F6</f>
        <v>4400</v>
      </c>
      <c r="H6" s="62"/>
      <c r="I6" s="103">
        <v>110</v>
      </c>
      <c r="J6" s="102">
        <f t="shared" ref="J6:J17" si="1">$D6*I6</f>
        <v>4400</v>
      </c>
      <c r="K6" s="62"/>
      <c r="L6" s="103">
        <v>93</v>
      </c>
      <c r="M6" s="102">
        <f t="shared" ref="M6:M17" si="2">$D6*L6</f>
        <v>3720</v>
      </c>
      <c r="N6" s="62"/>
      <c r="O6" s="105">
        <v>81.900000000000006</v>
      </c>
      <c r="P6" s="102">
        <f t="shared" ref="P6:P17" si="3">$D6*O6</f>
        <v>3276</v>
      </c>
      <c r="Q6" s="104"/>
      <c r="R6" s="103">
        <v>98</v>
      </c>
      <c r="S6" s="102">
        <f t="shared" ref="S6:S17" si="4">$D6*R6</f>
        <v>3920</v>
      </c>
      <c r="T6" s="62"/>
      <c r="U6" s="61"/>
    </row>
    <row r="7" spans="1:21" s="50" customFormat="1" x14ac:dyDescent="0.25">
      <c r="A7" s="60">
        <v>2</v>
      </c>
      <c r="B7" s="59" t="s">
        <v>551</v>
      </c>
      <c r="C7" s="57" t="s">
        <v>550</v>
      </c>
      <c r="D7" s="58">
        <v>40</v>
      </c>
      <c r="E7" s="57" t="s">
        <v>316</v>
      </c>
      <c r="F7" s="97">
        <v>115</v>
      </c>
      <c r="G7" s="93">
        <f t="shared" si="0"/>
        <v>4600</v>
      </c>
      <c r="H7" s="57"/>
      <c r="I7" s="97">
        <v>115</v>
      </c>
      <c r="J7" s="93">
        <f t="shared" si="1"/>
        <v>4600</v>
      </c>
      <c r="K7" s="57"/>
      <c r="L7" s="97">
        <v>105</v>
      </c>
      <c r="M7" s="93">
        <f t="shared" si="2"/>
        <v>4200</v>
      </c>
      <c r="N7" s="57" t="s">
        <v>549</v>
      </c>
      <c r="O7" s="99">
        <v>93.45</v>
      </c>
      <c r="P7" s="93">
        <f t="shared" si="3"/>
        <v>3738</v>
      </c>
      <c r="Q7" s="95"/>
      <c r="R7" s="97">
        <v>116</v>
      </c>
      <c r="S7" s="93">
        <f t="shared" si="4"/>
        <v>4640</v>
      </c>
      <c r="T7" s="57"/>
      <c r="U7" s="56"/>
    </row>
    <row r="8" spans="1:21" s="50" customFormat="1" x14ac:dyDescent="0.25">
      <c r="A8" s="60">
        <v>3</v>
      </c>
      <c r="B8" s="59" t="s">
        <v>545</v>
      </c>
      <c r="C8" s="57" t="s">
        <v>548</v>
      </c>
      <c r="D8" s="58">
        <v>40</v>
      </c>
      <c r="E8" s="57" t="s">
        <v>316</v>
      </c>
      <c r="F8" s="97">
        <v>110</v>
      </c>
      <c r="G8" s="93">
        <f t="shared" si="0"/>
        <v>4400</v>
      </c>
      <c r="H8" s="57"/>
      <c r="I8" s="94">
        <v>102</v>
      </c>
      <c r="J8" s="93">
        <f t="shared" si="1"/>
        <v>4080</v>
      </c>
      <c r="K8" s="57" t="s">
        <v>547</v>
      </c>
      <c r="L8" s="97">
        <v>105</v>
      </c>
      <c r="M8" s="93">
        <f t="shared" si="2"/>
        <v>4200</v>
      </c>
      <c r="N8" s="57" t="s">
        <v>546</v>
      </c>
      <c r="O8" s="99">
        <v>94.5</v>
      </c>
      <c r="P8" s="93">
        <f t="shared" si="3"/>
        <v>3780</v>
      </c>
      <c r="Q8" s="95"/>
      <c r="R8" s="97">
        <v>110</v>
      </c>
      <c r="S8" s="93">
        <f t="shared" si="4"/>
        <v>4400</v>
      </c>
      <c r="T8" s="57"/>
      <c r="U8" s="56"/>
    </row>
    <row r="9" spans="1:21" s="50" customFormat="1" x14ac:dyDescent="0.25">
      <c r="A9" s="60">
        <v>4</v>
      </c>
      <c r="B9" s="59" t="s">
        <v>545</v>
      </c>
      <c r="C9" s="57" t="s">
        <v>544</v>
      </c>
      <c r="D9" s="58">
        <v>40</v>
      </c>
      <c r="E9" s="57" t="s">
        <v>316</v>
      </c>
      <c r="F9" s="97">
        <v>125</v>
      </c>
      <c r="G9" s="93">
        <f t="shared" si="0"/>
        <v>5000</v>
      </c>
      <c r="H9" s="57" t="s">
        <v>543</v>
      </c>
      <c r="I9" s="97">
        <v>120</v>
      </c>
      <c r="J9" s="93">
        <f t="shared" si="1"/>
        <v>4800</v>
      </c>
      <c r="K9" s="57" t="s">
        <v>542</v>
      </c>
      <c r="L9" s="97">
        <v>115</v>
      </c>
      <c r="M9" s="93">
        <f t="shared" si="2"/>
        <v>4600</v>
      </c>
      <c r="N9" s="57" t="s">
        <v>541</v>
      </c>
      <c r="O9" s="99">
        <v>117.6</v>
      </c>
      <c r="P9" s="93">
        <f t="shared" si="3"/>
        <v>4704</v>
      </c>
      <c r="Q9" s="95"/>
      <c r="R9" s="97">
        <v>118</v>
      </c>
      <c r="S9" s="93">
        <f t="shared" si="4"/>
        <v>4720</v>
      </c>
      <c r="T9" s="57" t="s">
        <v>669</v>
      </c>
      <c r="U9" s="56"/>
    </row>
    <row r="10" spans="1:21" s="50" customFormat="1" x14ac:dyDescent="0.25">
      <c r="A10" s="60">
        <v>5</v>
      </c>
      <c r="B10" s="59"/>
      <c r="C10" s="57" t="s">
        <v>540</v>
      </c>
      <c r="D10" s="58">
        <v>40</v>
      </c>
      <c r="E10" s="57" t="s">
        <v>316</v>
      </c>
      <c r="F10" s="97">
        <v>135</v>
      </c>
      <c r="G10" s="93">
        <f t="shared" si="0"/>
        <v>5400</v>
      </c>
      <c r="H10" s="57" t="s">
        <v>539</v>
      </c>
      <c r="I10" s="97">
        <v>140</v>
      </c>
      <c r="J10" s="93">
        <f t="shared" si="1"/>
        <v>5600</v>
      </c>
      <c r="K10" s="57" t="s">
        <v>538</v>
      </c>
      <c r="L10" s="97">
        <v>130</v>
      </c>
      <c r="M10" s="93">
        <f t="shared" si="2"/>
        <v>5200</v>
      </c>
      <c r="N10" s="57"/>
      <c r="O10" s="99">
        <v>136.5</v>
      </c>
      <c r="P10" s="93">
        <f t="shared" si="3"/>
        <v>5460</v>
      </c>
      <c r="Q10" s="95"/>
      <c r="R10" s="97">
        <v>132</v>
      </c>
      <c r="S10" s="93">
        <f t="shared" si="4"/>
        <v>5280</v>
      </c>
      <c r="T10" s="57" t="s">
        <v>537</v>
      </c>
      <c r="U10" s="56"/>
    </row>
    <row r="11" spans="1:21" s="50" customFormat="1" x14ac:dyDescent="0.25">
      <c r="A11" s="60"/>
      <c r="B11" s="59" t="s">
        <v>536</v>
      </c>
      <c r="C11" s="57" t="s">
        <v>535</v>
      </c>
      <c r="D11" s="58">
        <v>20</v>
      </c>
      <c r="E11" s="57" t="s">
        <v>316</v>
      </c>
      <c r="F11" s="94">
        <v>50</v>
      </c>
      <c r="G11" s="93">
        <f t="shared" si="0"/>
        <v>1000</v>
      </c>
      <c r="H11" s="57"/>
      <c r="I11" s="97">
        <v>50</v>
      </c>
      <c r="J11" s="93">
        <f t="shared" si="1"/>
        <v>1000</v>
      </c>
      <c r="K11" s="57"/>
      <c r="L11" s="94">
        <v>50</v>
      </c>
      <c r="M11" s="93">
        <f t="shared" si="2"/>
        <v>1000</v>
      </c>
      <c r="N11" s="57"/>
      <c r="O11" s="99">
        <v>23</v>
      </c>
      <c r="P11" s="93">
        <f t="shared" si="3"/>
        <v>460</v>
      </c>
      <c r="Q11" s="95"/>
      <c r="R11" s="94">
        <v>50</v>
      </c>
      <c r="S11" s="93">
        <f t="shared" si="4"/>
        <v>1000</v>
      </c>
      <c r="T11" s="57"/>
      <c r="U11" s="56"/>
    </row>
    <row r="12" spans="1:21" s="50" customFormat="1" x14ac:dyDescent="0.25">
      <c r="A12" s="60"/>
      <c r="B12" s="59"/>
      <c r="C12" s="57" t="s">
        <v>534</v>
      </c>
      <c r="D12" s="58">
        <v>20</v>
      </c>
      <c r="E12" s="57" t="s">
        <v>316</v>
      </c>
      <c r="F12" s="97">
        <v>75</v>
      </c>
      <c r="G12" s="93">
        <f t="shared" si="0"/>
        <v>1500</v>
      </c>
      <c r="H12" s="57"/>
      <c r="I12" s="97">
        <v>50</v>
      </c>
      <c r="J12" s="93">
        <f t="shared" si="1"/>
        <v>1000</v>
      </c>
      <c r="K12" s="57"/>
      <c r="L12" s="94">
        <v>75</v>
      </c>
      <c r="M12" s="93">
        <f t="shared" si="2"/>
        <v>1500</v>
      </c>
      <c r="N12" s="57"/>
      <c r="O12" s="99">
        <v>53</v>
      </c>
      <c r="P12" s="93">
        <f t="shared" si="3"/>
        <v>1060</v>
      </c>
      <c r="Q12" s="95"/>
      <c r="R12" s="97">
        <v>40</v>
      </c>
      <c r="S12" s="93">
        <f t="shared" si="4"/>
        <v>800</v>
      </c>
      <c r="T12" s="57"/>
      <c r="U12" s="56"/>
    </row>
    <row r="13" spans="1:21" s="50" customFormat="1" x14ac:dyDescent="0.25">
      <c r="A13" s="60">
        <v>6</v>
      </c>
      <c r="B13" s="59" t="s">
        <v>533</v>
      </c>
      <c r="C13" s="57" t="s">
        <v>532</v>
      </c>
      <c r="D13" s="58">
        <v>40</v>
      </c>
      <c r="E13" s="57" t="s">
        <v>316</v>
      </c>
      <c r="F13" s="97">
        <v>90</v>
      </c>
      <c r="G13" s="93">
        <f t="shared" si="0"/>
        <v>3600</v>
      </c>
      <c r="H13" s="57"/>
      <c r="I13" s="97">
        <v>85</v>
      </c>
      <c r="J13" s="93">
        <f t="shared" si="1"/>
        <v>3400</v>
      </c>
      <c r="K13" s="57"/>
      <c r="L13" s="97">
        <v>75</v>
      </c>
      <c r="M13" s="93">
        <f t="shared" si="2"/>
        <v>3000</v>
      </c>
      <c r="N13" s="57"/>
      <c r="O13" s="99">
        <v>75.709999999999994</v>
      </c>
      <c r="P13" s="93">
        <f t="shared" si="3"/>
        <v>3028.3999999999996</v>
      </c>
      <c r="Q13" s="95"/>
      <c r="R13" s="97">
        <v>87</v>
      </c>
      <c r="S13" s="93">
        <f t="shared" si="4"/>
        <v>3480</v>
      </c>
      <c r="T13" s="57" t="s">
        <v>320</v>
      </c>
      <c r="U13" s="56"/>
    </row>
    <row r="14" spans="1:21" s="50" customFormat="1" x14ac:dyDescent="0.25">
      <c r="A14" s="60">
        <v>7</v>
      </c>
      <c r="B14" s="59"/>
      <c r="C14" s="57" t="s">
        <v>531</v>
      </c>
      <c r="D14" s="58">
        <v>40</v>
      </c>
      <c r="E14" s="57" t="s">
        <v>316</v>
      </c>
      <c r="F14" s="97">
        <v>130</v>
      </c>
      <c r="G14" s="93">
        <f t="shared" si="0"/>
        <v>5200</v>
      </c>
      <c r="H14" s="57"/>
      <c r="I14" s="94">
        <v>130</v>
      </c>
      <c r="J14" s="93">
        <f t="shared" si="1"/>
        <v>5200</v>
      </c>
      <c r="K14" s="57"/>
      <c r="L14" s="94">
        <v>130</v>
      </c>
      <c r="M14" s="93">
        <f t="shared" si="2"/>
        <v>5200</v>
      </c>
      <c r="N14" s="57"/>
      <c r="O14" s="99">
        <v>134.4</v>
      </c>
      <c r="P14" s="93">
        <f t="shared" si="3"/>
        <v>5376</v>
      </c>
      <c r="Q14" s="95"/>
      <c r="R14" s="97">
        <v>122</v>
      </c>
      <c r="S14" s="93">
        <f t="shared" si="4"/>
        <v>4880</v>
      </c>
      <c r="T14" s="57"/>
      <c r="U14" s="56"/>
    </row>
    <row r="15" spans="1:21" s="50" customFormat="1" x14ac:dyDescent="0.25">
      <c r="A15" s="60">
        <v>8</v>
      </c>
      <c r="B15" s="59" t="s">
        <v>167</v>
      </c>
      <c r="C15" s="57" t="s">
        <v>530</v>
      </c>
      <c r="D15" s="58">
        <v>5</v>
      </c>
      <c r="E15" s="57" t="s">
        <v>371</v>
      </c>
      <c r="F15" s="97">
        <v>90</v>
      </c>
      <c r="G15" s="93">
        <f t="shared" si="0"/>
        <v>450</v>
      </c>
      <c r="H15" s="57" t="s">
        <v>527</v>
      </c>
      <c r="I15" s="94">
        <v>90</v>
      </c>
      <c r="J15" s="93">
        <f t="shared" si="1"/>
        <v>450</v>
      </c>
      <c r="K15" s="57" t="s">
        <v>527</v>
      </c>
      <c r="L15" s="97">
        <v>75</v>
      </c>
      <c r="M15" s="93">
        <f t="shared" si="2"/>
        <v>375</v>
      </c>
      <c r="N15" s="57" t="s">
        <v>527</v>
      </c>
      <c r="O15" s="99">
        <v>37.85</v>
      </c>
      <c r="P15" s="93">
        <f t="shared" si="3"/>
        <v>189.25</v>
      </c>
      <c r="Q15" s="95" t="s">
        <v>529</v>
      </c>
      <c r="R15" s="97">
        <v>87</v>
      </c>
      <c r="S15" s="93">
        <f t="shared" si="4"/>
        <v>435</v>
      </c>
      <c r="T15" s="57"/>
      <c r="U15" s="56"/>
    </row>
    <row r="16" spans="1:21" s="50" customFormat="1" x14ac:dyDescent="0.25">
      <c r="A16" s="60">
        <v>9</v>
      </c>
      <c r="B16" s="59"/>
      <c r="C16" s="57" t="s">
        <v>528</v>
      </c>
      <c r="D16" s="58">
        <v>5</v>
      </c>
      <c r="E16" s="57" t="s">
        <v>371</v>
      </c>
      <c r="F16" s="97">
        <v>110</v>
      </c>
      <c r="G16" s="93">
        <f t="shared" si="0"/>
        <v>550</v>
      </c>
      <c r="H16" s="57" t="s">
        <v>527</v>
      </c>
      <c r="I16" s="190">
        <v>102</v>
      </c>
      <c r="J16" s="93">
        <f t="shared" si="1"/>
        <v>510</v>
      </c>
      <c r="K16" s="57" t="s">
        <v>527</v>
      </c>
      <c r="L16" s="97">
        <v>105</v>
      </c>
      <c r="M16" s="93">
        <f t="shared" si="2"/>
        <v>525</v>
      </c>
      <c r="N16" s="57" t="s">
        <v>527</v>
      </c>
      <c r="O16" s="99">
        <v>94.5</v>
      </c>
      <c r="P16" s="93">
        <f t="shared" si="3"/>
        <v>472.5</v>
      </c>
      <c r="Q16" s="95" t="s">
        <v>526</v>
      </c>
      <c r="R16" s="127">
        <v>110</v>
      </c>
      <c r="S16" s="93">
        <f t="shared" si="4"/>
        <v>550</v>
      </c>
      <c r="T16" s="57"/>
      <c r="U16" s="56"/>
    </row>
    <row r="17" spans="1:21" s="50" customFormat="1" x14ac:dyDescent="0.25">
      <c r="A17" s="60">
        <v>10</v>
      </c>
      <c r="B17" s="144" t="s">
        <v>525</v>
      </c>
      <c r="C17" s="57" t="s">
        <v>524</v>
      </c>
      <c r="D17" s="58">
        <v>5</v>
      </c>
      <c r="E17" s="57" t="s">
        <v>371</v>
      </c>
      <c r="F17" s="97"/>
      <c r="G17" s="93">
        <f t="shared" si="0"/>
        <v>0</v>
      </c>
      <c r="H17" s="57" t="s">
        <v>523</v>
      </c>
      <c r="I17" s="97"/>
      <c r="J17" s="93">
        <f t="shared" si="1"/>
        <v>0</v>
      </c>
      <c r="K17" s="57" t="s">
        <v>523</v>
      </c>
      <c r="L17" s="97"/>
      <c r="M17" s="93">
        <f t="shared" si="2"/>
        <v>0</v>
      </c>
      <c r="N17" s="57" t="s">
        <v>523</v>
      </c>
      <c r="O17" s="99"/>
      <c r="P17" s="93">
        <f t="shared" si="3"/>
        <v>0</v>
      </c>
      <c r="Q17" s="95" t="s">
        <v>523</v>
      </c>
      <c r="R17" s="97"/>
      <c r="S17" s="93">
        <f t="shared" si="4"/>
        <v>0</v>
      </c>
      <c r="T17" s="57" t="s">
        <v>523</v>
      </c>
      <c r="U17" s="56"/>
    </row>
    <row r="18" spans="1:21" s="50" customFormat="1" ht="15.75" thickBot="1" x14ac:dyDescent="0.3">
      <c r="A18" s="79">
        <v>11</v>
      </c>
      <c r="B18" s="78"/>
      <c r="C18" s="76"/>
      <c r="D18" s="77"/>
      <c r="E18" s="76"/>
      <c r="F18" s="123"/>
      <c r="G18" s="122"/>
      <c r="H18" s="76"/>
      <c r="I18" s="123"/>
      <c r="J18" s="122"/>
      <c r="K18" s="76"/>
      <c r="L18" s="123"/>
      <c r="M18" s="122"/>
      <c r="N18" s="76"/>
      <c r="O18" s="125"/>
      <c r="P18" s="122"/>
      <c r="Q18" s="124"/>
      <c r="R18" s="123"/>
      <c r="S18" s="122"/>
      <c r="T18" s="76"/>
      <c r="U18" s="75"/>
    </row>
    <row r="19" spans="1:21" s="40" customFormat="1" ht="15.75" thickBot="1" x14ac:dyDescent="0.3">
      <c r="A19" s="89"/>
      <c r="B19" s="88" t="s">
        <v>162</v>
      </c>
      <c r="C19" s="83"/>
      <c r="D19" s="88"/>
      <c r="E19" s="83"/>
      <c r="F19" s="85"/>
      <c r="G19" s="84">
        <f>SUM(G6:G18)</f>
        <v>36100</v>
      </c>
      <c r="H19" s="83"/>
      <c r="I19" s="85"/>
      <c r="J19" s="84">
        <f>SUM(J6:J18)</f>
        <v>35040</v>
      </c>
      <c r="K19" s="83"/>
      <c r="L19" s="85"/>
      <c r="M19" s="84">
        <f>SUM(M6:M18)</f>
        <v>33520</v>
      </c>
      <c r="N19" s="83"/>
      <c r="O19" s="87"/>
      <c r="P19" s="84">
        <f>SUM(P6:P18)</f>
        <v>31544.15</v>
      </c>
      <c r="Q19" s="86"/>
      <c r="R19" s="85"/>
      <c r="S19" s="84">
        <f>SUM(S6:S18)</f>
        <v>34105</v>
      </c>
      <c r="T19" s="83"/>
      <c r="U19" s="82"/>
    </row>
    <row r="20" spans="1:21" s="66" customFormat="1" ht="15.75" thickBot="1" x14ac:dyDescent="0.3">
      <c r="A20" s="81"/>
      <c r="B20" s="70" t="s">
        <v>161</v>
      </c>
      <c r="C20" s="68"/>
      <c r="D20" s="70"/>
      <c r="E20" s="68"/>
      <c r="F20" s="73"/>
      <c r="G20" s="69">
        <f>RANK(G19,$G19:$S19,1)</f>
        <v>5</v>
      </c>
      <c r="H20" s="68"/>
      <c r="I20" s="73"/>
      <c r="J20" s="69">
        <f>RANK(J19,$G19:$S19,1)</f>
        <v>4</v>
      </c>
      <c r="K20" s="68"/>
      <c r="L20" s="73"/>
      <c r="M20" s="69">
        <f>RANK(M19,$G19:$S19,1)</f>
        <v>2</v>
      </c>
      <c r="N20" s="68"/>
      <c r="O20" s="80"/>
      <c r="P20" s="69">
        <f>RANK(P19,$G19:$S19,1)</f>
        <v>1</v>
      </c>
      <c r="Q20" s="71"/>
      <c r="R20" s="73"/>
      <c r="S20" s="69">
        <f>RANK(S19,$G19:$S19,1)</f>
        <v>3</v>
      </c>
      <c r="T20" s="68"/>
      <c r="U20" s="67"/>
    </row>
    <row r="21" spans="1:21" s="50" customFormat="1" x14ac:dyDescent="0.25">
      <c r="A21" s="65"/>
      <c r="B21" s="64"/>
      <c r="C21" s="62"/>
      <c r="D21" s="63"/>
      <c r="E21" s="62"/>
      <c r="F21" s="294"/>
      <c r="G21" s="295"/>
      <c r="H21" s="296"/>
      <c r="I21" s="294"/>
      <c r="J21" s="295"/>
      <c r="K21" s="296"/>
      <c r="L21" s="294"/>
      <c r="M21" s="295"/>
      <c r="N21" s="296"/>
      <c r="O21" s="378" t="s">
        <v>522</v>
      </c>
      <c r="P21" s="379"/>
      <c r="Q21" s="380"/>
      <c r="R21" s="294"/>
      <c r="S21" s="295"/>
      <c r="T21" s="296"/>
      <c r="U21" s="61"/>
    </row>
    <row r="22" spans="1:21" s="50" customFormat="1" x14ac:dyDescent="0.25">
      <c r="A22" s="60"/>
      <c r="B22" s="59" t="s">
        <v>160</v>
      </c>
      <c r="C22" s="57" t="s">
        <v>159</v>
      </c>
      <c r="D22" s="58"/>
      <c r="E22" s="57"/>
      <c r="F22" s="297">
        <v>43465</v>
      </c>
      <c r="G22" s="290"/>
      <c r="H22" s="291"/>
      <c r="I22" s="297">
        <v>43465</v>
      </c>
      <c r="J22" s="374"/>
      <c r="K22" s="375"/>
      <c r="L22" s="297">
        <v>43465</v>
      </c>
      <c r="M22" s="290"/>
      <c r="N22" s="291"/>
      <c r="O22" s="297">
        <v>44195</v>
      </c>
      <c r="P22" s="290"/>
      <c r="Q22" s="291"/>
      <c r="R22" s="297">
        <v>43281</v>
      </c>
      <c r="S22" s="290"/>
      <c r="T22" s="291"/>
      <c r="U22" s="56"/>
    </row>
    <row r="23" spans="1:21" s="50" customFormat="1" x14ac:dyDescent="0.25">
      <c r="A23" s="60"/>
      <c r="B23" s="59"/>
      <c r="C23" s="57" t="s">
        <v>157</v>
      </c>
      <c r="D23" s="58"/>
      <c r="E23" s="57"/>
      <c r="F23" s="292" t="s">
        <v>521</v>
      </c>
      <c r="G23" s="290"/>
      <c r="H23" s="291"/>
      <c r="I23" s="292" t="s">
        <v>422</v>
      </c>
      <c r="J23" s="290"/>
      <c r="K23" s="291"/>
      <c r="L23" s="292" t="s">
        <v>520</v>
      </c>
      <c r="M23" s="290"/>
      <c r="N23" s="291"/>
      <c r="O23" s="292"/>
      <c r="P23" s="290"/>
      <c r="Q23" s="291"/>
      <c r="R23" s="292" t="s">
        <v>519</v>
      </c>
      <c r="S23" s="290"/>
      <c r="T23" s="291"/>
      <c r="U23" s="56"/>
    </row>
    <row r="24" spans="1:21" s="50" customFormat="1" x14ac:dyDescent="0.25">
      <c r="A24" s="60"/>
      <c r="B24" s="59"/>
      <c r="C24" s="57" t="s">
        <v>154</v>
      </c>
      <c r="D24" s="58"/>
      <c r="E24" s="57"/>
      <c r="F24" s="292" t="s">
        <v>153</v>
      </c>
      <c r="G24" s="290"/>
      <c r="H24" s="291"/>
      <c r="I24" s="292" t="s">
        <v>354</v>
      </c>
      <c r="J24" s="290"/>
      <c r="K24" s="291"/>
      <c r="L24" s="292" t="s">
        <v>518</v>
      </c>
      <c r="M24" s="290"/>
      <c r="N24" s="291"/>
      <c r="O24" s="292" t="s">
        <v>517</v>
      </c>
      <c r="P24" s="290"/>
      <c r="Q24" s="291"/>
      <c r="R24" s="292"/>
      <c r="S24" s="290"/>
      <c r="T24" s="291"/>
      <c r="U24" s="56"/>
    </row>
    <row r="25" spans="1:21" s="50" customFormat="1" x14ac:dyDescent="0.25">
      <c r="A25" s="60"/>
      <c r="B25" s="59"/>
      <c r="C25" s="57"/>
      <c r="D25" s="58"/>
      <c r="E25" s="57"/>
      <c r="F25" s="292"/>
      <c r="G25" s="290"/>
      <c r="H25" s="291"/>
      <c r="I25" s="292"/>
      <c r="J25" s="290"/>
      <c r="K25" s="291"/>
      <c r="L25" s="292"/>
      <c r="M25" s="290"/>
      <c r="N25" s="291"/>
      <c r="O25" s="292"/>
      <c r="P25" s="290"/>
      <c r="Q25" s="291"/>
      <c r="R25" s="292"/>
      <c r="S25" s="290"/>
      <c r="T25" s="291"/>
      <c r="U25" s="56"/>
    </row>
    <row r="26" spans="1:21" s="50" customFormat="1" ht="15.75" thickBot="1" x14ac:dyDescent="0.3">
      <c r="A26" s="79"/>
      <c r="B26" s="78"/>
      <c r="C26" s="76"/>
      <c r="D26" s="77"/>
      <c r="E26" s="76"/>
      <c r="F26" s="284"/>
      <c r="G26" s="285"/>
      <c r="H26" s="286"/>
      <c r="I26" s="343"/>
      <c r="J26" s="344"/>
      <c r="K26" s="345"/>
      <c r="L26" s="284"/>
      <c r="M26" s="285"/>
      <c r="N26" s="286"/>
      <c r="O26" s="343"/>
      <c r="P26" s="344"/>
      <c r="Q26" s="345"/>
      <c r="R26" s="343"/>
      <c r="S26" s="344"/>
      <c r="T26" s="345"/>
      <c r="U26" s="75"/>
    </row>
    <row r="27" spans="1:21" s="66" customFormat="1" ht="15.75" thickBot="1" x14ac:dyDescent="0.3">
      <c r="A27" s="74"/>
      <c r="B27" s="70" t="s">
        <v>148</v>
      </c>
      <c r="C27" s="68"/>
      <c r="D27" s="70"/>
      <c r="E27" s="68"/>
      <c r="F27" s="73"/>
      <c r="G27" s="69">
        <f>G20</f>
        <v>5</v>
      </c>
      <c r="H27" s="68"/>
      <c r="I27" s="70"/>
      <c r="J27" s="69">
        <f>J20</f>
        <v>4</v>
      </c>
      <c r="K27" s="68"/>
      <c r="L27" s="73"/>
      <c r="M27" s="69">
        <f>M20</f>
        <v>2</v>
      </c>
      <c r="N27" s="68"/>
      <c r="O27" s="72"/>
      <c r="P27" s="69">
        <f>P20</f>
        <v>1</v>
      </c>
      <c r="Q27" s="71"/>
      <c r="R27" s="70"/>
      <c r="S27" s="69">
        <f>S20</f>
        <v>3</v>
      </c>
      <c r="T27" s="68"/>
      <c r="U27" s="67"/>
    </row>
    <row r="28" spans="1:21" s="50" customFormat="1" x14ac:dyDescent="0.25">
      <c r="A28" s="65"/>
      <c r="B28" s="64"/>
      <c r="C28" s="62"/>
      <c r="D28" s="63"/>
      <c r="E28" s="62"/>
      <c r="F28" s="294"/>
      <c r="G28" s="295"/>
      <c r="H28" s="296"/>
      <c r="I28" s="346"/>
      <c r="J28" s="347"/>
      <c r="K28" s="348"/>
      <c r="L28" s="294"/>
      <c r="M28" s="295"/>
      <c r="N28" s="296"/>
      <c r="O28" s="346"/>
      <c r="P28" s="347"/>
      <c r="Q28" s="348"/>
      <c r="R28" s="346"/>
      <c r="S28" s="347"/>
      <c r="T28" s="348"/>
      <c r="U28" s="61"/>
    </row>
    <row r="29" spans="1:21" s="50" customFormat="1" x14ac:dyDescent="0.25">
      <c r="A29" s="60"/>
      <c r="B29" s="59" t="s">
        <v>147</v>
      </c>
      <c r="C29" s="57" t="s">
        <v>146</v>
      </c>
      <c r="D29" s="58"/>
      <c r="E29" s="57"/>
      <c r="F29" s="292" t="s">
        <v>516</v>
      </c>
      <c r="G29" s="290"/>
      <c r="H29" s="291"/>
      <c r="I29" s="340" t="s">
        <v>515</v>
      </c>
      <c r="J29" s="341"/>
      <c r="K29" s="342"/>
      <c r="L29" s="292" t="s">
        <v>97</v>
      </c>
      <c r="M29" s="290"/>
      <c r="N29" s="291"/>
      <c r="O29" s="340" t="s">
        <v>93</v>
      </c>
      <c r="P29" s="341"/>
      <c r="Q29" s="342"/>
      <c r="R29" s="340" t="s">
        <v>110</v>
      </c>
      <c r="S29" s="341"/>
      <c r="T29" s="342"/>
      <c r="U29" s="56"/>
    </row>
    <row r="30" spans="1:21" s="50" customFormat="1" x14ac:dyDescent="0.25">
      <c r="A30" s="60"/>
      <c r="B30" s="59"/>
      <c r="C30" s="57" t="s">
        <v>144</v>
      </c>
      <c r="D30" s="58"/>
      <c r="E30" s="57"/>
      <c r="F30" s="289" t="s">
        <v>514</v>
      </c>
      <c r="G30" s="290"/>
      <c r="H30" s="291"/>
      <c r="I30" s="289" t="s">
        <v>513</v>
      </c>
      <c r="J30" s="376"/>
      <c r="K30" s="377"/>
      <c r="L30" s="289" t="s">
        <v>99</v>
      </c>
      <c r="M30" s="290"/>
      <c r="N30" s="291"/>
      <c r="O30" s="289" t="s">
        <v>512</v>
      </c>
      <c r="P30" s="341"/>
      <c r="Q30" s="342"/>
      <c r="R30" s="289" t="s">
        <v>112</v>
      </c>
      <c r="S30" s="341"/>
      <c r="T30" s="342"/>
      <c r="U30" s="56"/>
    </row>
    <row r="31" spans="1:21" s="50" customFormat="1" x14ac:dyDescent="0.25">
      <c r="A31" s="60"/>
      <c r="B31" s="59"/>
      <c r="C31" s="57" t="s">
        <v>142</v>
      </c>
      <c r="D31" s="58"/>
      <c r="E31" s="57"/>
      <c r="F31" s="292" t="s">
        <v>511</v>
      </c>
      <c r="G31" s="290"/>
      <c r="H31" s="291"/>
      <c r="I31" s="340" t="s">
        <v>510</v>
      </c>
      <c r="J31" s="341"/>
      <c r="K31" s="342"/>
      <c r="L31" s="292" t="s">
        <v>98</v>
      </c>
      <c r="M31" s="290"/>
      <c r="N31" s="291"/>
      <c r="O31" s="340" t="s">
        <v>94</v>
      </c>
      <c r="P31" s="341"/>
      <c r="Q31" s="342"/>
      <c r="R31" s="340" t="s">
        <v>111</v>
      </c>
      <c r="S31" s="341"/>
      <c r="T31" s="342"/>
      <c r="U31" s="56"/>
    </row>
    <row r="32" spans="1:21" s="50" customFormat="1" ht="15.75" thickBot="1" x14ac:dyDescent="0.3">
      <c r="A32" s="55"/>
      <c r="B32" s="54"/>
      <c r="C32" s="52"/>
      <c r="D32" s="53"/>
      <c r="E32" s="52"/>
      <c r="F32" s="284"/>
      <c r="G32" s="285"/>
      <c r="H32" s="286"/>
      <c r="I32" s="343"/>
      <c r="J32" s="344"/>
      <c r="K32" s="345"/>
      <c r="L32" s="284"/>
      <c r="M32" s="285"/>
      <c r="N32" s="286"/>
      <c r="O32" s="343"/>
      <c r="P32" s="344"/>
      <c r="Q32" s="345"/>
      <c r="R32" s="343"/>
      <c r="S32" s="344"/>
      <c r="T32" s="345"/>
      <c r="U32" s="51"/>
    </row>
    <row r="34" spans="1:6" x14ac:dyDescent="0.25">
      <c r="A34" s="38" t="s">
        <v>140</v>
      </c>
      <c r="B34" s="44" t="s">
        <v>139</v>
      </c>
    </row>
    <row r="38" spans="1:6" x14ac:dyDescent="0.25">
      <c r="A38" s="49" t="s">
        <v>138</v>
      </c>
      <c r="B38"/>
      <c r="C38"/>
      <c r="D38" s="121"/>
      <c r="E38" s="121"/>
      <c r="F38" s="252"/>
    </row>
    <row r="39" spans="1:6" x14ac:dyDescent="0.25">
      <c r="A39" s="48" t="s">
        <v>137</v>
      </c>
      <c r="B39" s="47" t="s">
        <v>136</v>
      </c>
      <c r="C39" s="120" t="s">
        <v>135</v>
      </c>
      <c r="D39" s="120"/>
      <c r="E39" s="120"/>
      <c r="F39" s="120"/>
    </row>
    <row r="40" spans="1:6" x14ac:dyDescent="0.25">
      <c r="A40" s="44"/>
      <c r="B40" s="45"/>
      <c r="C40" s="119"/>
      <c r="D40" s="119"/>
      <c r="E40" s="119"/>
      <c r="F40" s="119"/>
    </row>
    <row r="41" spans="1:6" x14ac:dyDescent="0.25">
      <c r="A41" s="44"/>
      <c r="B41" s="43"/>
      <c r="C41" s="119"/>
      <c r="D41" s="119"/>
      <c r="E41" s="119"/>
      <c r="F41" s="119"/>
    </row>
    <row r="42" spans="1:6" x14ac:dyDescent="0.25">
      <c r="A42"/>
      <c r="B42" s="43"/>
      <c r="C42" s="119"/>
      <c r="D42" s="119"/>
      <c r="E42" s="119"/>
      <c r="F42" s="119"/>
    </row>
    <row r="43" spans="1:6" x14ac:dyDescent="0.25">
      <c r="A43"/>
      <c r="B43" s="42"/>
      <c r="C43" s="119"/>
      <c r="D43" s="119"/>
      <c r="E43" s="119"/>
      <c r="F43" s="119"/>
    </row>
    <row r="44" spans="1:6" x14ac:dyDescent="0.25">
      <c r="A44"/>
      <c r="B44" s="42"/>
      <c r="C44" s="119"/>
      <c r="D44" s="119"/>
      <c r="E44" s="119"/>
      <c r="F44" s="119"/>
    </row>
  </sheetData>
  <mergeCells count="68">
    <mergeCell ref="R32:T32"/>
    <mergeCell ref="R26:T26"/>
    <mergeCell ref="R28:T28"/>
    <mergeCell ref="R29:T29"/>
    <mergeCell ref="R30:T30"/>
    <mergeCell ref="R31:T31"/>
    <mergeCell ref="O29:Q29"/>
    <mergeCell ref="O30:Q30"/>
    <mergeCell ref="O31:Q31"/>
    <mergeCell ref="O32:Q32"/>
    <mergeCell ref="L28:N28"/>
    <mergeCell ref="L30:N30"/>
    <mergeCell ref="L31:N31"/>
    <mergeCell ref="L32:N32"/>
    <mergeCell ref="L29:N29"/>
    <mergeCell ref="R21:T21"/>
    <mergeCell ref="R22:T22"/>
    <mergeCell ref="R23:T23"/>
    <mergeCell ref="R24:T24"/>
    <mergeCell ref="R25:T25"/>
    <mergeCell ref="O26:Q26"/>
    <mergeCell ref="O28:Q28"/>
    <mergeCell ref="L21:N21"/>
    <mergeCell ref="L22:N22"/>
    <mergeCell ref="L23:N23"/>
    <mergeCell ref="L24:N24"/>
    <mergeCell ref="L25:N25"/>
    <mergeCell ref="L26:N26"/>
    <mergeCell ref="O21:Q21"/>
    <mergeCell ref="O22:Q22"/>
    <mergeCell ref="O23:Q23"/>
    <mergeCell ref="O24:Q24"/>
    <mergeCell ref="O25:Q25"/>
    <mergeCell ref="F25:H25"/>
    <mergeCell ref="F26:H26"/>
    <mergeCell ref="F31:H31"/>
    <mergeCell ref="F32:H32"/>
    <mergeCell ref="I26:K26"/>
    <mergeCell ref="I28:K28"/>
    <mergeCell ref="F29:H29"/>
    <mergeCell ref="F30:H30"/>
    <mergeCell ref="F28:H28"/>
    <mergeCell ref="I25:K25"/>
    <mergeCell ref="I29:K29"/>
    <mergeCell ref="I30:K30"/>
    <mergeCell ref="I31:K31"/>
    <mergeCell ref="I32:K32"/>
    <mergeCell ref="F21:H21"/>
    <mergeCell ref="F22:H22"/>
    <mergeCell ref="F23:H23"/>
    <mergeCell ref="F24:H24"/>
    <mergeCell ref="I22:K22"/>
    <mergeCell ref="I21:K21"/>
    <mergeCell ref="I23:K23"/>
    <mergeCell ref="I24:K24"/>
    <mergeCell ref="S4:T4"/>
    <mergeCell ref="U4:U5"/>
    <mergeCell ref="A4:A5"/>
    <mergeCell ref="B4:B5"/>
    <mergeCell ref="C4:C5"/>
    <mergeCell ref="D4:D5"/>
    <mergeCell ref="E4:E5"/>
    <mergeCell ref="G4:H4"/>
    <mergeCell ref="D1:F1"/>
    <mergeCell ref="D2:F2"/>
    <mergeCell ref="J4:K4"/>
    <mergeCell ref="M4:N4"/>
    <mergeCell ref="P4:Q4"/>
  </mergeCells>
  <conditionalFormatting sqref="A1:XFD3 A33:XFD37 A4:E32 U4:XFD32 A45:XFD1048576 G38:XFD44">
    <cfRule type="expression" priority="22" stopIfTrue="1">
      <formula>ISBLANK(A1)=TRUE</formula>
    </cfRule>
  </conditionalFormatting>
  <conditionalFormatting sqref="F6:F18">
    <cfRule type="expression" dxfId="51" priority="21">
      <formula>F6=MIN($F6,$I6,$L6,$O6,$R6)</formula>
    </cfRule>
  </conditionalFormatting>
  <conditionalFormatting sqref="G19">
    <cfRule type="expression" dxfId="50" priority="20">
      <formula>G19=MIN($G$19,$J$19,$M$19,$P$19,$S$19)</formula>
    </cfRule>
  </conditionalFormatting>
  <conditionalFormatting sqref="G20">
    <cfRule type="expression" dxfId="49" priority="19">
      <formula>G20=MIN($G$20,$J$20,$M$20,$P$20,$S$20)</formula>
    </cfRule>
  </conditionalFormatting>
  <conditionalFormatting sqref="G27">
    <cfRule type="expression" dxfId="48" priority="18">
      <formula>G27=MIN($G$27,$J$27,$M$27,$P$27,$S$27)</formula>
    </cfRule>
  </conditionalFormatting>
  <conditionalFormatting sqref="F27:H27 F21:F26 F28:F32 F4:H20">
    <cfRule type="expression" priority="17" stopIfTrue="1">
      <formula>ISBLANK(F4)=TRUE</formula>
    </cfRule>
  </conditionalFormatting>
  <conditionalFormatting sqref="I6:I18">
    <cfRule type="expression" dxfId="47" priority="16">
      <formula>I6=MIN($F6,$I6,$L6,$O6,$R6)</formula>
    </cfRule>
  </conditionalFormatting>
  <conditionalFormatting sqref="J19">
    <cfRule type="expression" dxfId="46" priority="15">
      <formula>J19=MIN($G$19,$J$19,$M$19,$P$19,$S$19)</formula>
    </cfRule>
  </conditionalFormatting>
  <conditionalFormatting sqref="J20">
    <cfRule type="expression" dxfId="45" priority="14">
      <formula>J20=MIN($G$20,$J$20,$M$20,$P$20,$S$20)</formula>
    </cfRule>
  </conditionalFormatting>
  <conditionalFormatting sqref="J27">
    <cfRule type="expression" dxfId="44" priority="13">
      <formula>J27=MIN($G$27,$J$27,$M$27,$P$27,$S$27)</formula>
    </cfRule>
  </conditionalFormatting>
  <conditionalFormatting sqref="I4:K20 I27:K27 I21:I26 I28:I32">
    <cfRule type="expression" priority="12" stopIfTrue="1">
      <formula>ISBLANK(I4)=TRUE</formula>
    </cfRule>
  </conditionalFormatting>
  <conditionalFormatting sqref="L6:L18 O6:O18">
    <cfRule type="expression" dxfId="43" priority="11">
      <formula>L6=MIN($F6,$I6,$L6,$O6,$R6)</formula>
    </cfRule>
  </conditionalFormatting>
  <conditionalFormatting sqref="M19 P19">
    <cfRule type="expression" dxfId="42" priority="10">
      <formula>M19=MIN($G$19,$J$19,$M$19,$P$19,$S$19)</formula>
    </cfRule>
  </conditionalFormatting>
  <conditionalFormatting sqref="M20 P20">
    <cfRule type="expression" dxfId="41" priority="9">
      <formula>M20=MIN($G$20,$J$20,$M$20,$P$20,$S$20)</formula>
    </cfRule>
  </conditionalFormatting>
  <conditionalFormatting sqref="M27 P27">
    <cfRule type="expression" dxfId="40" priority="8">
      <formula>M27=MIN($G$27,$J$27,$M$27,$P$27,$S$27)</formula>
    </cfRule>
  </conditionalFormatting>
  <conditionalFormatting sqref="L4:Q20 L27:Q27 L21:L26 L28:L32 O21:O26 O28:O32">
    <cfRule type="expression" priority="7" stopIfTrue="1">
      <formula>ISBLANK(L4)=TRUE</formula>
    </cfRule>
  </conditionalFormatting>
  <conditionalFormatting sqref="R6:R18">
    <cfRule type="expression" dxfId="39" priority="6">
      <formula>R6=MIN($F6,$I6,$L6,$O6,$R6)</formula>
    </cfRule>
  </conditionalFormatting>
  <conditionalFormatting sqref="S19">
    <cfRule type="expression" dxfId="38" priority="5">
      <formula>S19=MIN($G$19,$J$19,$M$19,$P$19,$S$19)</formula>
    </cfRule>
  </conditionalFormatting>
  <conditionalFormatting sqref="S20">
    <cfRule type="expression" dxfId="37" priority="4">
      <formula>S20=MIN($G$20,$J$20,$M$20,$P$20,$S$20)</formula>
    </cfRule>
  </conditionalFormatting>
  <conditionalFormatting sqref="S27">
    <cfRule type="expression" dxfId="36" priority="3">
      <formula>S27=MIN($G$27,$J$27,$M$27,$P$27,$S$27)</formula>
    </cfRule>
  </conditionalFormatting>
  <conditionalFormatting sqref="R4:T20 R27:T27 R21:R26 R28:R32">
    <cfRule type="expression" priority="2" stopIfTrue="1">
      <formula>ISBLANK(R4)=TRUE</formula>
    </cfRule>
  </conditionalFormatting>
  <conditionalFormatting sqref="A38:F44">
    <cfRule type="expression" priority="1" stopIfTrue="1">
      <formula>ISBLANK(A38)=TRUE</formula>
    </cfRule>
  </conditionalFormatting>
  <hyperlinks>
    <hyperlink ref="F30" r:id="rId1" xr:uid="{A60753AE-4C8E-4018-AFA3-128F256CFF30}"/>
    <hyperlink ref="I30" r:id="rId2" xr:uid="{95464823-4DE5-4684-97D0-873F20F9E670}"/>
    <hyperlink ref="L30" r:id="rId3" xr:uid="{2EE8E989-EA9E-47CE-B83F-4943C8B1E739}"/>
    <hyperlink ref="O30" r:id="rId4" xr:uid="{D52A256B-7E5A-4957-AF3B-768E104535C2}"/>
    <hyperlink ref="R30" r:id="rId5" xr:uid="{7E7BE073-B277-4FB0-9113-CDF53933474E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27006-D1FE-4F5C-91B0-2D67839BDA34}">
  <sheetPr>
    <pageSetUpPr fitToPage="1"/>
  </sheetPr>
  <dimension ref="A1:U38"/>
  <sheetViews>
    <sheetView zoomScale="80" zoomScaleNormal="80" workbookViewId="0">
      <selection activeCell="A32" sqref="A32:F38"/>
    </sheetView>
  </sheetViews>
  <sheetFormatPr defaultColWidth="9.140625" defaultRowHeight="15" x14ac:dyDescent="0.25"/>
  <cols>
    <col min="1" max="1" width="9.140625" style="38"/>
    <col min="2" max="2" width="20.7109375" style="40" customWidth="1"/>
    <col min="3" max="3" width="26.140625" style="38" customWidth="1"/>
    <col min="4" max="5" width="8.7109375" style="38" customWidth="1"/>
    <col min="6" max="7" width="12.7109375" style="39" customWidth="1"/>
    <col min="8" max="20" width="12.710937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569</v>
      </c>
      <c r="E1" s="300"/>
      <c r="F1" s="300"/>
      <c r="G1" s="66" t="s">
        <v>687</v>
      </c>
      <c r="H1" s="225" t="s">
        <v>688</v>
      </c>
    </row>
    <row r="2" spans="1:21" s="50" customFormat="1" x14ac:dyDescent="0.25">
      <c r="A2" s="117" t="s">
        <v>195</v>
      </c>
      <c r="B2" s="116"/>
      <c r="C2" s="115" t="s">
        <v>194</v>
      </c>
      <c r="D2" s="301">
        <v>43908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100</v>
      </c>
      <c r="H4" s="319"/>
      <c r="I4" s="113" t="s">
        <v>184</v>
      </c>
      <c r="J4" s="317" t="s">
        <v>104</v>
      </c>
      <c r="K4" s="318"/>
      <c r="L4" s="112" t="s">
        <v>184</v>
      </c>
      <c r="M4" s="317" t="s">
        <v>568</v>
      </c>
      <c r="N4" s="319"/>
      <c r="O4" s="113" t="s">
        <v>184</v>
      </c>
      <c r="P4" s="317"/>
      <c r="Q4" s="318"/>
      <c r="R4" s="112" t="s">
        <v>184</v>
      </c>
      <c r="S4" s="317"/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567</v>
      </c>
      <c r="C6" s="62" t="s">
        <v>566</v>
      </c>
      <c r="D6" s="63">
        <v>16</v>
      </c>
      <c r="E6" s="62" t="s">
        <v>560</v>
      </c>
      <c r="F6" s="103">
        <v>140</v>
      </c>
      <c r="G6" s="102">
        <f t="shared" ref="G6:G10" si="0">$D6*F6</f>
        <v>2240</v>
      </c>
      <c r="H6" s="62" t="s">
        <v>565</v>
      </c>
      <c r="I6" s="105">
        <v>110</v>
      </c>
      <c r="J6" s="102">
        <f t="shared" ref="J6:J10" si="1">$D6*I6</f>
        <v>1760</v>
      </c>
      <c r="K6" s="104"/>
      <c r="L6" s="103">
        <v>110</v>
      </c>
      <c r="M6" s="102">
        <f t="shared" ref="M6:M10" si="2">$D6*L6</f>
        <v>1760</v>
      </c>
      <c r="N6" s="62"/>
      <c r="O6" s="137">
        <f>L6</f>
        <v>110</v>
      </c>
      <c r="P6" s="102">
        <f t="shared" ref="P6:P10" si="3">$D6*O6</f>
        <v>1760</v>
      </c>
      <c r="Q6" s="104"/>
      <c r="R6" s="139">
        <f>O6</f>
        <v>110</v>
      </c>
      <c r="S6" s="102">
        <f t="shared" ref="S6:S10" si="4">$D6*R6</f>
        <v>1760</v>
      </c>
      <c r="T6" s="62"/>
      <c r="U6" s="61"/>
    </row>
    <row r="7" spans="1:21" s="50" customFormat="1" x14ac:dyDescent="0.25">
      <c r="A7" s="60">
        <v>2</v>
      </c>
      <c r="B7" s="59"/>
      <c r="C7" s="57" t="s">
        <v>564</v>
      </c>
      <c r="D7" s="58">
        <v>16</v>
      </c>
      <c r="E7" s="57" t="s">
        <v>560</v>
      </c>
      <c r="F7" s="97">
        <v>180</v>
      </c>
      <c r="G7" s="93">
        <f t="shared" si="0"/>
        <v>2880</v>
      </c>
      <c r="H7" s="57" t="s">
        <v>563</v>
      </c>
      <c r="I7" s="99">
        <v>170</v>
      </c>
      <c r="J7" s="93">
        <f t="shared" si="1"/>
        <v>2720</v>
      </c>
      <c r="K7" s="95"/>
      <c r="L7" s="97">
        <v>170</v>
      </c>
      <c r="M7" s="93">
        <f t="shared" si="2"/>
        <v>2720</v>
      </c>
      <c r="N7" s="57"/>
      <c r="O7" s="137">
        <v>200</v>
      </c>
      <c r="P7" s="93">
        <f t="shared" si="3"/>
        <v>3200</v>
      </c>
      <c r="Q7" s="95"/>
      <c r="R7" s="139">
        <f t="shared" ref="R7" si="5">O7</f>
        <v>200</v>
      </c>
      <c r="S7" s="93">
        <f t="shared" si="4"/>
        <v>3200</v>
      </c>
      <c r="T7" s="57"/>
      <c r="U7" s="56"/>
    </row>
    <row r="8" spans="1:21" s="50" customFormat="1" x14ac:dyDescent="0.25">
      <c r="A8" s="60">
        <v>3</v>
      </c>
      <c r="B8" s="59" t="s">
        <v>436</v>
      </c>
      <c r="C8" s="57" t="s">
        <v>562</v>
      </c>
      <c r="D8" s="58">
        <v>8</v>
      </c>
      <c r="E8" s="57" t="s">
        <v>560</v>
      </c>
      <c r="F8" s="97">
        <v>160</v>
      </c>
      <c r="G8" s="93">
        <f t="shared" si="0"/>
        <v>1280</v>
      </c>
      <c r="H8" s="57"/>
      <c r="I8" s="96">
        <v>160</v>
      </c>
      <c r="J8" s="93">
        <f t="shared" si="1"/>
        <v>1280</v>
      </c>
      <c r="K8" s="95"/>
      <c r="L8" s="97">
        <v>155</v>
      </c>
      <c r="M8" s="93">
        <f t="shared" si="2"/>
        <v>1240</v>
      </c>
      <c r="N8" s="57"/>
      <c r="O8" s="137">
        <f t="shared" ref="O8" si="6">L8</f>
        <v>155</v>
      </c>
      <c r="P8" s="93">
        <f t="shared" si="3"/>
        <v>1240</v>
      </c>
      <c r="Q8" s="95"/>
      <c r="R8" s="139">
        <v>170</v>
      </c>
      <c r="S8" s="93">
        <f t="shared" si="4"/>
        <v>1360</v>
      </c>
      <c r="T8" s="57"/>
      <c r="U8" s="56"/>
    </row>
    <row r="9" spans="1:21" s="50" customFormat="1" x14ac:dyDescent="0.25">
      <c r="A9" s="60">
        <v>4</v>
      </c>
      <c r="B9" s="59"/>
      <c r="C9" s="57" t="s">
        <v>561</v>
      </c>
      <c r="D9" s="58">
        <v>8</v>
      </c>
      <c r="E9" s="57" t="s">
        <v>560</v>
      </c>
      <c r="F9" s="97">
        <v>100</v>
      </c>
      <c r="G9" s="93">
        <f t="shared" si="0"/>
        <v>800</v>
      </c>
      <c r="H9" s="57"/>
      <c r="I9" s="96">
        <v>150</v>
      </c>
      <c r="J9" s="93">
        <f t="shared" si="1"/>
        <v>1200</v>
      </c>
      <c r="K9" s="95"/>
      <c r="L9" s="97">
        <v>110</v>
      </c>
      <c r="M9" s="93">
        <f t="shared" si="2"/>
        <v>880</v>
      </c>
      <c r="N9" s="57"/>
      <c r="O9" s="137">
        <v>200</v>
      </c>
      <c r="P9" s="93">
        <f t="shared" si="3"/>
        <v>1600</v>
      </c>
      <c r="Q9" s="95"/>
      <c r="R9" s="139">
        <v>200</v>
      </c>
      <c r="S9" s="93">
        <f t="shared" si="4"/>
        <v>1600</v>
      </c>
      <c r="T9" s="57"/>
      <c r="U9" s="56"/>
    </row>
    <row r="10" spans="1:21" s="50" customFormat="1" x14ac:dyDescent="0.25">
      <c r="A10" s="60"/>
      <c r="B10" s="59"/>
      <c r="C10" s="57"/>
      <c r="D10" s="58"/>
      <c r="E10" s="57"/>
      <c r="F10" s="97"/>
      <c r="G10" s="93">
        <f t="shared" si="0"/>
        <v>0</v>
      </c>
      <c r="H10" s="57"/>
      <c r="I10" s="99"/>
      <c r="J10" s="93">
        <f t="shared" si="1"/>
        <v>0</v>
      </c>
      <c r="K10" s="95"/>
      <c r="L10" s="97"/>
      <c r="M10" s="93">
        <f t="shared" si="2"/>
        <v>0</v>
      </c>
      <c r="N10" s="57"/>
      <c r="O10" s="99"/>
      <c r="P10" s="93">
        <f t="shared" si="3"/>
        <v>0</v>
      </c>
      <c r="Q10" s="95"/>
      <c r="R10" s="97"/>
      <c r="S10" s="93">
        <f t="shared" si="4"/>
        <v>0</v>
      </c>
      <c r="T10" s="57"/>
      <c r="U10" s="56"/>
    </row>
    <row r="11" spans="1:21" s="50" customFormat="1" ht="15.75" thickBot="1" x14ac:dyDescent="0.3">
      <c r="A11" s="79"/>
      <c r="B11" s="78"/>
      <c r="C11" s="76"/>
      <c r="D11" s="77"/>
      <c r="E11" s="76"/>
      <c r="F11" s="123"/>
      <c r="G11" s="122"/>
      <c r="H11" s="76"/>
      <c r="I11" s="125"/>
      <c r="J11" s="122"/>
      <c r="K11" s="124"/>
      <c r="L11" s="123"/>
      <c r="M11" s="122"/>
      <c r="N11" s="76"/>
      <c r="O11" s="125"/>
      <c r="P11" s="122"/>
      <c r="Q11" s="124"/>
      <c r="R11" s="123"/>
      <c r="S11" s="122"/>
      <c r="T11" s="76"/>
      <c r="U11" s="75"/>
    </row>
    <row r="12" spans="1:21" s="40" customFormat="1" ht="15.75" thickBot="1" x14ac:dyDescent="0.3">
      <c r="A12" s="89"/>
      <c r="B12" s="88" t="s">
        <v>162</v>
      </c>
      <c r="C12" s="83"/>
      <c r="D12" s="88"/>
      <c r="E12" s="83"/>
      <c r="F12" s="85"/>
      <c r="G12" s="84">
        <f>SUM(G6:G11)</f>
        <v>7200</v>
      </c>
      <c r="H12" s="83"/>
      <c r="I12" s="87"/>
      <c r="J12" s="84">
        <f>SUM(J6:J11)</f>
        <v>6960</v>
      </c>
      <c r="K12" s="86"/>
      <c r="L12" s="85"/>
      <c r="M12" s="84">
        <f>SUM(M6:M11)</f>
        <v>6600</v>
      </c>
      <c r="N12" s="83"/>
      <c r="O12" s="87"/>
      <c r="P12" s="84">
        <f>SUM(P6:P11)</f>
        <v>7800</v>
      </c>
      <c r="Q12" s="86"/>
      <c r="R12" s="85"/>
      <c r="S12" s="84">
        <f>SUM(S6:S11)</f>
        <v>7920</v>
      </c>
      <c r="T12" s="83"/>
      <c r="U12" s="82"/>
    </row>
    <row r="13" spans="1:21" s="66" customFormat="1" ht="15.75" thickBot="1" x14ac:dyDescent="0.3">
      <c r="A13" s="81"/>
      <c r="B13" s="70" t="s">
        <v>161</v>
      </c>
      <c r="C13" s="68"/>
      <c r="D13" s="70"/>
      <c r="E13" s="68"/>
      <c r="F13" s="73"/>
      <c r="G13" s="69">
        <f>RANK(G12,$G12:$S12,1)</f>
        <v>3</v>
      </c>
      <c r="H13" s="68"/>
      <c r="I13" s="80"/>
      <c r="J13" s="69">
        <f>RANK(J12,$G12:$S12,1)</f>
        <v>2</v>
      </c>
      <c r="K13" s="71"/>
      <c r="L13" s="73"/>
      <c r="M13" s="69">
        <f>RANK(M12,$G12:$S12,1)</f>
        <v>1</v>
      </c>
      <c r="N13" s="68"/>
      <c r="O13" s="80"/>
      <c r="P13" s="69">
        <f>RANK(P12,$G12:$S12,1)</f>
        <v>4</v>
      </c>
      <c r="Q13" s="71"/>
      <c r="R13" s="73"/>
      <c r="S13" s="69">
        <f>RANK(S12,$G12:$S12,1)</f>
        <v>5</v>
      </c>
      <c r="T13" s="68"/>
      <c r="U13" s="67"/>
    </row>
    <row r="14" spans="1:21" s="50" customFormat="1" x14ac:dyDescent="0.25">
      <c r="A14" s="65"/>
      <c r="B14" s="64"/>
      <c r="C14" s="62"/>
      <c r="D14" s="63"/>
      <c r="E14" s="62"/>
      <c r="F14" s="294"/>
      <c r="G14" s="295"/>
      <c r="H14" s="296"/>
      <c r="I14" s="294"/>
      <c r="J14" s="295"/>
      <c r="K14" s="296"/>
      <c r="L14" s="294"/>
      <c r="M14" s="295"/>
      <c r="N14" s="296"/>
      <c r="O14" s="294"/>
      <c r="P14" s="295"/>
      <c r="Q14" s="296"/>
      <c r="R14" s="294"/>
      <c r="S14" s="295"/>
      <c r="T14" s="296"/>
      <c r="U14" s="61"/>
    </row>
    <row r="15" spans="1:21" s="50" customFormat="1" x14ac:dyDescent="0.25">
      <c r="A15" s="60"/>
      <c r="B15" s="59" t="s">
        <v>160</v>
      </c>
      <c r="C15" s="57" t="s">
        <v>159</v>
      </c>
      <c r="D15" s="58"/>
      <c r="E15" s="57"/>
      <c r="F15" s="297">
        <v>43465</v>
      </c>
      <c r="G15" s="290"/>
      <c r="H15" s="291"/>
      <c r="I15" s="297">
        <v>43646</v>
      </c>
      <c r="J15" s="290"/>
      <c r="K15" s="291"/>
      <c r="L15" s="297">
        <v>44196</v>
      </c>
      <c r="M15" s="290"/>
      <c r="N15" s="291"/>
      <c r="O15" s="292"/>
      <c r="P15" s="290"/>
      <c r="Q15" s="291"/>
      <c r="R15" s="292"/>
      <c r="S15" s="290"/>
      <c r="T15" s="291"/>
      <c r="U15" s="56"/>
    </row>
    <row r="16" spans="1:21" s="50" customFormat="1" x14ac:dyDescent="0.25">
      <c r="A16" s="60"/>
      <c r="B16" s="59"/>
      <c r="C16" s="57" t="s">
        <v>157</v>
      </c>
      <c r="D16" s="58"/>
      <c r="E16" s="57"/>
      <c r="F16" s="292" t="s">
        <v>673</v>
      </c>
      <c r="G16" s="290"/>
      <c r="H16" s="291"/>
      <c r="I16" s="292" t="s">
        <v>559</v>
      </c>
      <c r="J16" s="290"/>
      <c r="K16" s="291"/>
      <c r="L16" s="292" t="s">
        <v>422</v>
      </c>
      <c r="M16" s="290"/>
      <c r="N16" s="291"/>
      <c r="O16" s="292"/>
      <c r="P16" s="290"/>
      <c r="Q16" s="291"/>
      <c r="R16" s="292"/>
      <c r="S16" s="290"/>
      <c r="T16" s="291"/>
      <c r="U16" s="56"/>
    </row>
    <row r="17" spans="1:21" s="50" customFormat="1" x14ac:dyDescent="0.25">
      <c r="A17" s="60"/>
      <c r="B17" s="59"/>
      <c r="C17" s="57" t="s">
        <v>154</v>
      </c>
      <c r="D17" s="58"/>
      <c r="E17" s="57"/>
      <c r="F17" s="292" t="s">
        <v>242</v>
      </c>
      <c r="G17" s="290"/>
      <c r="H17" s="291"/>
      <c r="I17" s="292" t="s">
        <v>674</v>
      </c>
      <c r="J17" s="290"/>
      <c r="K17" s="291"/>
      <c r="L17" s="292" t="s">
        <v>242</v>
      </c>
      <c r="M17" s="290"/>
      <c r="N17" s="291"/>
      <c r="O17" s="292"/>
      <c r="P17" s="290"/>
      <c r="Q17" s="291"/>
      <c r="R17" s="292"/>
      <c r="S17" s="290"/>
      <c r="T17" s="291"/>
      <c r="U17" s="56"/>
    </row>
    <row r="18" spans="1:21" s="50" customFormat="1" x14ac:dyDescent="0.25">
      <c r="A18" s="60"/>
      <c r="B18" s="59"/>
      <c r="C18" s="57"/>
      <c r="D18" s="58"/>
      <c r="E18" s="57"/>
      <c r="F18" s="292"/>
      <c r="G18" s="290"/>
      <c r="H18" s="291"/>
      <c r="I18" s="292"/>
      <c r="J18" s="290"/>
      <c r="K18" s="291"/>
      <c r="L18" s="292"/>
      <c r="M18" s="290"/>
      <c r="N18" s="291"/>
      <c r="O18" s="292"/>
      <c r="P18" s="290"/>
      <c r="Q18" s="291"/>
      <c r="R18" s="292"/>
      <c r="S18" s="290"/>
      <c r="T18" s="291"/>
      <c r="U18" s="56"/>
    </row>
    <row r="19" spans="1:21" s="50" customFormat="1" ht="15.75" thickBot="1" x14ac:dyDescent="0.3">
      <c r="A19" s="79"/>
      <c r="B19" s="78"/>
      <c r="C19" s="76"/>
      <c r="D19" s="77"/>
      <c r="E19" s="76"/>
      <c r="F19" s="284"/>
      <c r="G19" s="285"/>
      <c r="H19" s="286"/>
      <c r="I19" s="343"/>
      <c r="J19" s="344"/>
      <c r="K19" s="345"/>
      <c r="L19" s="343"/>
      <c r="M19" s="344"/>
      <c r="N19" s="345"/>
      <c r="O19" s="343"/>
      <c r="P19" s="344"/>
      <c r="Q19" s="345"/>
      <c r="R19" s="343"/>
      <c r="S19" s="344"/>
      <c r="T19" s="345"/>
      <c r="U19" s="75"/>
    </row>
    <row r="20" spans="1:21" s="66" customFormat="1" ht="15.75" thickBot="1" x14ac:dyDescent="0.3">
      <c r="A20" s="74"/>
      <c r="B20" s="70" t="s">
        <v>148</v>
      </c>
      <c r="C20" s="68"/>
      <c r="D20" s="70"/>
      <c r="E20" s="68"/>
      <c r="F20" s="73"/>
      <c r="G20" s="69">
        <f>G13</f>
        <v>3</v>
      </c>
      <c r="H20" s="68"/>
      <c r="I20" s="72"/>
      <c r="J20" s="69">
        <f>J13</f>
        <v>2</v>
      </c>
      <c r="K20" s="71"/>
      <c r="L20" s="70"/>
      <c r="M20" s="69">
        <f>M13</f>
        <v>1</v>
      </c>
      <c r="N20" s="68"/>
      <c r="O20" s="72"/>
      <c r="P20" s="69">
        <f>P13</f>
        <v>4</v>
      </c>
      <c r="Q20" s="71"/>
      <c r="R20" s="70"/>
      <c r="S20" s="69">
        <f>S13</f>
        <v>5</v>
      </c>
      <c r="T20" s="68"/>
      <c r="U20" s="67"/>
    </row>
    <row r="21" spans="1:21" s="50" customFormat="1" x14ac:dyDescent="0.25">
      <c r="A21" s="65"/>
      <c r="B21" s="64"/>
      <c r="C21" s="62"/>
      <c r="D21" s="63"/>
      <c r="E21" s="62"/>
      <c r="F21" s="294"/>
      <c r="G21" s="295"/>
      <c r="H21" s="296"/>
      <c r="I21" s="346"/>
      <c r="J21" s="347"/>
      <c r="K21" s="348"/>
      <c r="L21" s="346"/>
      <c r="M21" s="347"/>
      <c r="N21" s="348"/>
      <c r="O21" s="346"/>
      <c r="P21" s="347"/>
      <c r="Q21" s="348"/>
      <c r="R21" s="346"/>
      <c r="S21" s="347"/>
      <c r="T21" s="348"/>
      <c r="U21" s="61"/>
    </row>
    <row r="22" spans="1:21" s="50" customFormat="1" x14ac:dyDescent="0.25">
      <c r="A22" s="60"/>
      <c r="B22" s="59" t="s">
        <v>147</v>
      </c>
      <c r="C22" s="57" t="s">
        <v>146</v>
      </c>
      <c r="D22" s="58"/>
      <c r="E22" s="57"/>
      <c r="F22" s="292" t="s">
        <v>101</v>
      </c>
      <c r="G22" s="290"/>
      <c r="H22" s="291"/>
      <c r="I22" s="340" t="s">
        <v>105</v>
      </c>
      <c r="J22" s="341"/>
      <c r="K22" s="342"/>
      <c r="L22" s="340" t="s">
        <v>558</v>
      </c>
      <c r="M22" s="341"/>
      <c r="N22" s="342"/>
      <c r="O22" s="340"/>
      <c r="P22" s="341"/>
      <c r="Q22" s="342"/>
      <c r="R22" s="340"/>
      <c r="S22" s="341"/>
      <c r="T22" s="342"/>
      <c r="U22" s="56"/>
    </row>
    <row r="23" spans="1:21" s="50" customFormat="1" x14ac:dyDescent="0.25">
      <c r="A23" s="60"/>
      <c r="B23" s="59"/>
      <c r="C23" s="57" t="s">
        <v>144</v>
      </c>
      <c r="D23" s="58"/>
      <c r="E23" s="57"/>
      <c r="F23" s="293" t="s">
        <v>103</v>
      </c>
      <c r="G23" s="290"/>
      <c r="H23" s="291"/>
      <c r="I23" s="293" t="s">
        <v>107</v>
      </c>
      <c r="J23" s="341"/>
      <c r="K23" s="342"/>
      <c r="L23" s="293" t="s">
        <v>557</v>
      </c>
      <c r="M23" s="341"/>
      <c r="N23" s="342"/>
      <c r="O23" s="340"/>
      <c r="P23" s="341"/>
      <c r="Q23" s="342"/>
      <c r="R23" s="340"/>
      <c r="S23" s="341"/>
      <c r="T23" s="342"/>
      <c r="U23" s="56"/>
    </row>
    <row r="24" spans="1:21" s="50" customFormat="1" x14ac:dyDescent="0.25">
      <c r="A24" s="60"/>
      <c r="B24" s="59"/>
      <c r="C24" s="57" t="s">
        <v>142</v>
      </c>
      <c r="D24" s="58"/>
      <c r="E24" s="57"/>
      <c r="F24" s="292" t="s">
        <v>102</v>
      </c>
      <c r="G24" s="290"/>
      <c r="H24" s="291"/>
      <c r="I24" s="340" t="s">
        <v>106</v>
      </c>
      <c r="J24" s="341"/>
      <c r="K24" s="342"/>
      <c r="L24" s="340" t="s">
        <v>556</v>
      </c>
      <c r="M24" s="341"/>
      <c r="N24" s="342"/>
      <c r="O24" s="340"/>
      <c r="P24" s="341"/>
      <c r="Q24" s="342"/>
      <c r="R24" s="340"/>
      <c r="S24" s="341"/>
      <c r="T24" s="342"/>
      <c r="U24" s="56"/>
    </row>
    <row r="25" spans="1:21" s="50" customFormat="1" ht="15.75" thickBot="1" x14ac:dyDescent="0.3">
      <c r="A25" s="55"/>
      <c r="B25" s="54"/>
      <c r="C25" s="52"/>
      <c r="D25" s="53"/>
      <c r="E25" s="52"/>
      <c r="F25" s="284"/>
      <c r="G25" s="285"/>
      <c r="H25" s="286"/>
      <c r="I25" s="343"/>
      <c r="J25" s="344"/>
      <c r="K25" s="345"/>
      <c r="L25" s="343"/>
      <c r="M25" s="344"/>
      <c r="N25" s="345"/>
      <c r="O25" s="343"/>
      <c r="P25" s="344"/>
      <c r="Q25" s="345"/>
      <c r="R25" s="343"/>
      <c r="S25" s="344"/>
      <c r="T25" s="345"/>
      <c r="U25" s="51"/>
    </row>
    <row r="27" spans="1:21" x14ac:dyDescent="0.25">
      <c r="A27" s="38" t="s">
        <v>140</v>
      </c>
      <c r="B27" s="44" t="s">
        <v>139</v>
      </c>
    </row>
    <row r="32" spans="1:21" x14ac:dyDescent="0.25">
      <c r="A32" s="49" t="s">
        <v>138</v>
      </c>
      <c r="B32"/>
      <c r="C32"/>
      <c r="D32" s="121"/>
      <c r="E32" s="121"/>
      <c r="F32" s="252"/>
    </row>
    <row r="33" spans="1:13" x14ac:dyDescent="0.25">
      <c r="A33" s="48" t="s">
        <v>137</v>
      </c>
      <c r="B33" s="47" t="s">
        <v>136</v>
      </c>
      <c r="C33" s="120" t="s">
        <v>135</v>
      </c>
      <c r="D33" s="120"/>
      <c r="E33" s="120"/>
      <c r="F33" s="120"/>
    </row>
    <row r="34" spans="1:13" x14ac:dyDescent="0.25">
      <c r="A34" s="44"/>
      <c r="B34" s="45"/>
      <c r="C34" s="119"/>
      <c r="D34" s="119"/>
      <c r="E34" s="119"/>
      <c r="F34" s="119"/>
    </row>
    <row r="35" spans="1:13" x14ac:dyDescent="0.25">
      <c r="A35" s="44"/>
      <c r="B35" s="43"/>
      <c r="C35" s="119"/>
      <c r="D35" s="119"/>
      <c r="E35" s="119"/>
      <c r="F35" s="119"/>
    </row>
    <row r="36" spans="1:13" x14ac:dyDescent="0.25">
      <c r="A36"/>
      <c r="B36" s="43"/>
      <c r="C36" s="119"/>
      <c r="D36" s="119"/>
      <c r="E36" s="119"/>
      <c r="F36" s="119"/>
      <c r="M36" s="250"/>
    </row>
    <row r="37" spans="1:13" x14ac:dyDescent="0.25">
      <c r="A37"/>
      <c r="B37" s="42"/>
      <c r="C37" s="119"/>
      <c r="D37" s="119"/>
      <c r="E37" s="119"/>
      <c r="F37" s="119"/>
    </row>
    <row r="38" spans="1:13" x14ac:dyDescent="0.25">
      <c r="A38"/>
      <c r="B38" s="42"/>
      <c r="C38" s="119"/>
      <c r="D38" s="119"/>
      <c r="E38" s="119"/>
      <c r="F38" s="119"/>
    </row>
  </sheetData>
  <mergeCells count="68">
    <mergeCell ref="R25:T25"/>
    <mergeCell ref="R19:T19"/>
    <mergeCell ref="R21:T21"/>
    <mergeCell ref="R22:T22"/>
    <mergeCell ref="R23:T23"/>
    <mergeCell ref="R24:T24"/>
    <mergeCell ref="O22:Q22"/>
    <mergeCell ref="O23:Q23"/>
    <mergeCell ref="O24:Q24"/>
    <mergeCell ref="O25:Q25"/>
    <mergeCell ref="L21:N21"/>
    <mergeCell ref="L23:N23"/>
    <mergeCell ref="L24:N24"/>
    <mergeCell ref="L25:N25"/>
    <mergeCell ref="L22:N22"/>
    <mergeCell ref="R14:T14"/>
    <mergeCell ref="R15:T15"/>
    <mergeCell ref="R16:T16"/>
    <mergeCell ref="R17:T17"/>
    <mergeCell ref="R18:T18"/>
    <mergeCell ref="O19:Q19"/>
    <mergeCell ref="O21:Q21"/>
    <mergeCell ref="L14:N14"/>
    <mergeCell ref="L15:N15"/>
    <mergeCell ref="L16:N16"/>
    <mergeCell ref="L17:N17"/>
    <mergeCell ref="L18:N18"/>
    <mergeCell ref="L19:N19"/>
    <mergeCell ref="O14:Q14"/>
    <mergeCell ref="O15:Q15"/>
    <mergeCell ref="O16:Q16"/>
    <mergeCell ref="O17:Q17"/>
    <mergeCell ref="O18:Q18"/>
    <mergeCell ref="F18:H18"/>
    <mergeCell ref="F19:H19"/>
    <mergeCell ref="F24:H24"/>
    <mergeCell ref="F25:H25"/>
    <mergeCell ref="I19:K19"/>
    <mergeCell ref="I21:K21"/>
    <mergeCell ref="F22:H22"/>
    <mergeCell ref="F23:H23"/>
    <mergeCell ref="F21:H21"/>
    <mergeCell ref="I18:K18"/>
    <mergeCell ref="I22:K22"/>
    <mergeCell ref="I23:K23"/>
    <mergeCell ref="I24:K24"/>
    <mergeCell ref="I25:K25"/>
    <mergeCell ref="F14:H14"/>
    <mergeCell ref="F15:H15"/>
    <mergeCell ref="F16:H16"/>
    <mergeCell ref="F17:H17"/>
    <mergeCell ref="I15:K15"/>
    <mergeCell ref="I14:K14"/>
    <mergeCell ref="I16:K16"/>
    <mergeCell ref="I17:K17"/>
    <mergeCell ref="S4:T4"/>
    <mergeCell ref="U4:U5"/>
    <mergeCell ref="A4:A5"/>
    <mergeCell ref="B4:B5"/>
    <mergeCell ref="C4:C5"/>
    <mergeCell ref="D4:D5"/>
    <mergeCell ref="E4:E5"/>
    <mergeCell ref="G4:H4"/>
    <mergeCell ref="D1:F1"/>
    <mergeCell ref="D2:F2"/>
    <mergeCell ref="J4:K4"/>
    <mergeCell ref="M4:N4"/>
    <mergeCell ref="P4:Q4"/>
  </mergeCells>
  <conditionalFormatting sqref="F6:F11 I6:I11 L6:L11 O6:O11 R6:R11">
    <cfRule type="expression" dxfId="35" priority="6">
      <formula>F6=MIN($F6,$I6,$L6,$O6,$R6)</formula>
    </cfRule>
  </conditionalFormatting>
  <conditionalFormatting sqref="G12 J12 M12 P12 S12">
    <cfRule type="expression" dxfId="34" priority="5">
      <formula>G12=MIN($G$12,$J$12,$M$12,$P$12,$S$12)</formula>
    </cfRule>
  </conditionalFormatting>
  <conditionalFormatting sqref="G13 J13 M13 P13 S13">
    <cfRule type="expression" dxfId="33" priority="4">
      <formula>G13=MIN($G$13,$J$13,$M$13,$P$13,$S$13)</formula>
    </cfRule>
  </conditionalFormatting>
  <conditionalFormatting sqref="G20 J20 M20 P20 S20">
    <cfRule type="expression" dxfId="32" priority="3">
      <formula>G20=MIN($G$20,$J$20,$M$20,$P$20,$S$20)</formula>
    </cfRule>
  </conditionalFormatting>
  <conditionalFormatting sqref="A20:XFD20 A14:F19 A21:F25 I14:I19 I21:I25 L14:L19 L21:L25 O14:O19 O21:O25 R14:R19 U14:XFD19 R21:R25 U21:XFD25 K1:XFD1 A1:H1 A2:XFD13 A26:XFD31 A39:XFD1048576 G32:XFD38">
    <cfRule type="expression" priority="2" stopIfTrue="1">
      <formula>ISBLANK(A1)=TRUE</formula>
    </cfRule>
  </conditionalFormatting>
  <conditionalFormatting sqref="A32:F38">
    <cfRule type="expression" priority="1" stopIfTrue="1">
      <formula>ISBLANK(A32)=TRUE</formula>
    </cfRule>
  </conditionalFormatting>
  <hyperlinks>
    <hyperlink ref="F23" r:id="rId1" xr:uid="{AF87472D-9A49-419E-8027-B72A142D0231}"/>
    <hyperlink ref="L23" r:id="rId2" xr:uid="{0BF85362-4553-4EE4-80E8-A43BC16CC8F1}"/>
    <hyperlink ref="I23" r:id="rId3" xr:uid="{7F912146-A9F6-407C-B646-DC8DD3964B16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8A7BB-6B6A-4349-97F0-94513C0ABEA7}">
  <sheetPr>
    <pageSetUpPr fitToPage="1"/>
  </sheetPr>
  <dimension ref="A1:U45"/>
  <sheetViews>
    <sheetView zoomScale="80" zoomScaleNormal="80" workbookViewId="0">
      <selection activeCell="A39" sqref="A39:F45"/>
    </sheetView>
  </sheetViews>
  <sheetFormatPr defaultColWidth="9.140625" defaultRowHeight="15" x14ac:dyDescent="0.25"/>
  <cols>
    <col min="1" max="1" width="9.140625" style="185"/>
    <col min="2" max="2" width="20.7109375" style="40" customWidth="1"/>
    <col min="3" max="3" width="21.5703125" style="185" customWidth="1"/>
    <col min="4" max="5" width="8.7109375" style="185" customWidth="1"/>
    <col min="6" max="7" width="15.42578125" style="39" customWidth="1"/>
    <col min="8" max="8" width="14.28515625" style="185" customWidth="1"/>
    <col min="9" max="20" width="12.7109375" style="185" customWidth="1"/>
    <col min="21" max="21" width="20.7109375" style="185" customWidth="1"/>
    <col min="22" max="16384" width="9.140625" style="185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592</v>
      </c>
      <c r="E1" s="300"/>
      <c r="F1" s="300"/>
      <c r="G1" s="114"/>
      <c r="H1" s="184" t="s">
        <v>591</v>
      </c>
    </row>
    <row r="2" spans="1:21" s="50" customFormat="1" x14ac:dyDescent="0.25">
      <c r="A2" s="117" t="s">
        <v>195</v>
      </c>
      <c r="B2" s="116"/>
      <c r="C2" s="115" t="s">
        <v>194</v>
      </c>
      <c r="D2" s="301">
        <v>43851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109</v>
      </c>
      <c r="H4" s="319"/>
      <c r="I4" s="113" t="s">
        <v>184</v>
      </c>
      <c r="J4" s="317" t="s">
        <v>7</v>
      </c>
      <c r="K4" s="318"/>
      <c r="L4" s="112" t="s">
        <v>184</v>
      </c>
      <c r="M4" s="317" t="s">
        <v>590</v>
      </c>
      <c r="N4" s="319"/>
      <c r="O4" s="113" t="s">
        <v>184</v>
      </c>
      <c r="P4" s="317" t="s">
        <v>589</v>
      </c>
      <c r="Q4" s="318"/>
      <c r="R4" s="112" t="s">
        <v>184</v>
      </c>
      <c r="S4" s="317" t="s">
        <v>588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587</v>
      </c>
      <c r="C6" s="62" t="s">
        <v>586</v>
      </c>
      <c r="D6" s="63">
        <v>40</v>
      </c>
      <c r="E6" s="62" t="s">
        <v>169</v>
      </c>
      <c r="F6" s="139">
        <v>160</v>
      </c>
      <c r="G6" s="102">
        <f t="shared" ref="G6:G15" si="0">$D6*F6</f>
        <v>6400</v>
      </c>
      <c r="H6" s="62"/>
      <c r="I6" s="137">
        <v>160</v>
      </c>
      <c r="J6" s="102">
        <f t="shared" ref="J6:J15" si="1">$D6*I6</f>
        <v>6400</v>
      </c>
      <c r="K6" s="104"/>
      <c r="L6" s="201">
        <v>100</v>
      </c>
      <c r="M6" s="102">
        <f t="shared" ref="M6:M15" si="2">$D6*L6</f>
        <v>4000</v>
      </c>
      <c r="N6" s="62"/>
      <c r="O6" s="106">
        <v>160</v>
      </c>
      <c r="P6" s="102">
        <f t="shared" ref="P6:P15" si="3">$D6*O6</f>
        <v>6400</v>
      </c>
      <c r="Q6" s="104"/>
      <c r="R6" s="201">
        <v>130</v>
      </c>
      <c r="S6" s="102">
        <f t="shared" ref="S6:S15" si="4">$D6*R6</f>
        <v>5200</v>
      </c>
      <c r="T6" s="62"/>
      <c r="U6" s="61"/>
    </row>
    <row r="7" spans="1:21" s="50" customFormat="1" x14ac:dyDescent="0.25">
      <c r="A7" s="186">
        <v>2</v>
      </c>
      <c r="B7" s="59"/>
      <c r="C7" s="57" t="s">
        <v>250</v>
      </c>
      <c r="D7" s="58">
        <v>40</v>
      </c>
      <c r="E7" s="57" t="s">
        <v>169</v>
      </c>
      <c r="F7" s="94">
        <v>160</v>
      </c>
      <c r="G7" s="93">
        <f t="shared" si="0"/>
        <v>6400</v>
      </c>
      <c r="H7" s="57"/>
      <c r="I7" s="138">
        <v>160</v>
      </c>
      <c r="J7" s="93">
        <f t="shared" si="1"/>
        <v>6400</v>
      </c>
      <c r="K7" s="95"/>
      <c r="L7" s="127">
        <v>120</v>
      </c>
      <c r="M7" s="93">
        <f t="shared" si="2"/>
        <v>4800</v>
      </c>
      <c r="N7" s="57"/>
      <c r="O7" s="138">
        <v>160</v>
      </c>
      <c r="P7" s="93">
        <f t="shared" si="3"/>
        <v>6400</v>
      </c>
      <c r="Q7" s="95"/>
      <c r="R7" s="127">
        <v>150</v>
      </c>
      <c r="S7" s="93">
        <f t="shared" si="4"/>
        <v>6000</v>
      </c>
      <c r="T7" s="57"/>
      <c r="U7" s="187"/>
    </row>
    <row r="8" spans="1:21" s="50" customFormat="1" x14ac:dyDescent="0.25">
      <c r="A8" s="186">
        <v>3</v>
      </c>
      <c r="B8" s="59"/>
      <c r="C8" s="57" t="s">
        <v>585</v>
      </c>
      <c r="D8" s="58">
        <v>40</v>
      </c>
      <c r="E8" s="57" t="s">
        <v>169</v>
      </c>
      <c r="F8" s="97">
        <v>185</v>
      </c>
      <c r="G8" s="93">
        <f t="shared" si="0"/>
        <v>7400</v>
      </c>
      <c r="H8" s="57"/>
      <c r="I8" s="132">
        <v>160</v>
      </c>
      <c r="J8" s="93">
        <f t="shared" si="1"/>
        <v>6400</v>
      </c>
      <c r="K8" s="95"/>
      <c r="L8" s="130">
        <v>149</v>
      </c>
      <c r="M8" s="93">
        <f t="shared" si="2"/>
        <v>5960</v>
      </c>
      <c r="N8" s="57"/>
      <c r="O8" s="96">
        <v>185</v>
      </c>
      <c r="P8" s="93">
        <f t="shared" si="3"/>
        <v>7400</v>
      </c>
      <c r="Q8" s="95"/>
      <c r="R8" s="127">
        <v>150</v>
      </c>
      <c r="S8" s="93">
        <f t="shared" si="4"/>
        <v>6000</v>
      </c>
      <c r="T8" s="57"/>
      <c r="U8" s="187"/>
    </row>
    <row r="9" spans="1:21" s="50" customFormat="1" x14ac:dyDescent="0.25">
      <c r="A9" s="186">
        <v>4</v>
      </c>
      <c r="B9" s="59"/>
      <c r="C9" s="57" t="s">
        <v>584</v>
      </c>
      <c r="D9" s="58">
        <v>40</v>
      </c>
      <c r="E9" s="57" t="s">
        <v>169</v>
      </c>
      <c r="F9" s="97">
        <v>205</v>
      </c>
      <c r="G9" s="93">
        <f t="shared" si="0"/>
        <v>8200</v>
      </c>
      <c r="H9" s="57"/>
      <c r="I9" s="132">
        <v>180</v>
      </c>
      <c r="J9" s="93">
        <f t="shared" si="1"/>
        <v>7200</v>
      </c>
      <c r="K9" s="95"/>
      <c r="L9" s="130">
        <v>149</v>
      </c>
      <c r="M9" s="93">
        <f t="shared" si="2"/>
        <v>5960</v>
      </c>
      <c r="N9" s="57"/>
      <c r="O9" s="132">
        <v>185</v>
      </c>
      <c r="P9" s="93">
        <f t="shared" si="3"/>
        <v>7400</v>
      </c>
      <c r="Q9" s="95"/>
      <c r="R9" s="130">
        <v>175</v>
      </c>
      <c r="S9" s="93">
        <f t="shared" si="4"/>
        <v>7000</v>
      </c>
      <c r="T9" s="57"/>
      <c r="U9" s="187"/>
    </row>
    <row r="10" spans="1:21" s="50" customFormat="1" x14ac:dyDescent="0.25">
      <c r="A10" s="186">
        <v>5</v>
      </c>
      <c r="B10" s="59"/>
      <c r="C10" s="57" t="s">
        <v>583</v>
      </c>
      <c r="D10" s="58">
        <v>40</v>
      </c>
      <c r="E10" s="57" t="s">
        <v>169</v>
      </c>
      <c r="F10" s="94">
        <v>220</v>
      </c>
      <c r="G10" s="93">
        <f t="shared" si="0"/>
        <v>8800</v>
      </c>
      <c r="H10" s="57"/>
      <c r="I10" s="96">
        <v>220</v>
      </c>
      <c r="J10" s="93">
        <f t="shared" si="1"/>
        <v>8800</v>
      </c>
      <c r="K10" s="95"/>
      <c r="L10" s="94">
        <v>220</v>
      </c>
      <c r="M10" s="93">
        <f t="shared" si="2"/>
        <v>8800</v>
      </c>
      <c r="N10" s="57"/>
      <c r="O10" s="132">
        <v>220</v>
      </c>
      <c r="P10" s="93">
        <f t="shared" si="3"/>
        <v>8800</v>
      </c>
      <c r="Q10" s="95"/>
      <c r="R10" s="127">
        <v>205</v>
      </c>
      <c r="S10" s="93">
        <f t="shared" si="4"/>
        <v>8200</v>
      </c>
      <c r="T10" s="57" t="s">
        <v>582</v>
      </c>
      <c r="U10" s="187"/>
    </row>
    <row r="11" spans="1:21" s="50" customFormat="1" x14ac:dyDescent="0.25">
      <c r="A11" s="186">
        <v>6</v>
      </c>
      <c r="B11" s="59"/>
      <c r="C11" s="57" t="s">
        <v>581</v>
      </c>
      <c r="D11" s="58">
        <v>40</v>
      </c>
      <c r="E11" s="57" t="s">
        <v>169</v>
      </c>
      <c r="F11" s="94">
        <v>230</v>
      </c>
      <c r="G11" s="93">
        <f t="shared" si="0"/>
        <v>9200</v>
      </c>
      <c r="H11" s="57"/>
      <c r="I11" s="96">
        <v>230</v>
      </c>
      <c r="J11" s="93">
        <f t="shared" si="1"/>
        <v>9200</v>
      </c>
      <c r="K11" s="95"/>
      <c r="L11" s="94">
        <v>230</v>
      </c>
      <c r="M11" s="93">
        <f t="shared" si="2"/>
        <v>9200</v>
      </c>
      <c r="N11" s="57"/>
      <c r="O11" s="138">
        <v>230</v>
      </c>
      <c r="P11" s="93">
        <f t="shared" si="3"/>
        <v>9200</v>
      </c>
      <c r="Q11" s="95"/>
      <c r="R11" s="127">
        <v>210</v>
      </c>
      <c r="S11" s="93">
        <f t="shared" si="4"/>
        <v>8400</v>
      </c>
      <c r="T11" s="57"/>
      <c r="U11" s="187"/>
    </row>
    <row r="12" spans="1:21" s="50" customFormat="1" x14ac:dyDescent="0.25">
      <c r="A12" s="186">
        <v>7</v>
      </c>
      <c r="B12" s="59"/>
      <c r="C12" s="76" t="s">
        <v>580</v>
      </c>
      <c r="D12" s="58">
        <v>40</v>
      </c>
      <c r="E12" s="57" t="s">
        <v>169</v>
      </c>
      <c r="F12" s="94">
        <v>250</v>
      </c>
      <c r="G12" s="93">
        <f t="shared" si="0"/>
        <v>10000</v>
      </c>
      <c r="H12" s="57"/>
      <c r="I12" s="96">
        <v>250</v>
      </c>
      <c r="J12" s="93">
        <f t="shared" si="1"/>
        <v>10000</v>
      </c>
      <c r="K12" s="95"/>
      <c r="L12" s="94">
        <v>250</v>
      </c>
      <c r="M12" s="93">
        <f t="shared" si="2"/>
        <v>10000</v>
      </c>
      <c r="N12" s="57"/>
      <c r="O12" s="96">
        <v>250</v>
      </c>
      <c r="P12" s="93">
        <f t="shared" si="3"/>
        <v>10000</v>
      </c>
      <c r="Q12" s="95"/>
      <c r="R12" s="130">
        <v>250</v>
      </c>
      <c r="S12" s="93">
        <f t="shared" si="4"/>
        <v>10000</v>
      </c>
      <c r="T12" s="57"/>
      <c r="U12" s="187"/>
    </row>
    <row r="13" spans="1:21" s="50" customFormat="1" x14ac:dyDescent="0.25">
      <c r="A13" s="186">
        <v>8</v>
      </c>
      <c r="B13" s="59" t="s">
        <v>579</v>
      </c>
      <c r="C13" s="76" t="s">
        <v>675</v>
      </c>
      <c r="D13" s="58">
        <v>40</v>
      </c>
      <c r="E13" s="57" t="s">
        <v>169</v>
      </c>
      <c r="F13" s="97">
        <v>60</v>
      </c>
      <c r="G13" s="93">
        <f t="shared" si="0"/>
        <v>2400</v>
      </c>
      <c r="H13" s="57"/>
      <c r="I13" s="132">
        <v>50</v>
      </c>
      <c r="J13" s="93">
        <f t="shared" si="1"/>
        <v>2000</v>
      </c>
      <c r="K13" s="95"/>
      <c r="L13" s="94">
        <v>70</v>
      </c>
      <c r="M13" s="93">
        <f t="shared" si="2"/>
        <v>2800</v>
      </c>
      <c r="N13" s="57"/>
      <c r="O13" s="132">
        <v>70</v>
      </c>
      <c r="P13" s="93">
        <f t="shared" si="3"/>
        <v>2800</v>
      </c>
      <c r="Q13" s="95"/>
      <c r="R13" s="130">
        <v>65</v>
      </c>
      <c r="S13" s="93">
        <f t="shared" si="4"/>
        <v>2600</v>
      </c>
      <c r="T13" s="57"/>
      <c r="U13" s="187"/>
    </row>
    <row r="14" spans="1:21" s="50" customFormat="1" x14ac:dyDescent="0.25">
      <c r="A14" s="186">
        <v>9</v>
      </c>
      <c r="B14" s="59"/>
      <c r="C14" s="57" t="s">
        <v>578</v>
      </c>
      <c r="D14" s="58">
        <v>40</v>
      </c>
      <c r="E14" s="57" t="s">
        <v>169</v>
      </c>
      <c r="F14" s="94">
        <v>100</v>
      </c>
      <c r="G14" s="93">
        <f t="shared" si="0"/>
        <v>4000</v>
      </c>
      <c r="H14" s="57"/>
      <c r="I14" s="132">
        <v>52</v>
      </c>
      <c r="J14" s="93">
        <f t="shared" si="1"/>
        <v>2080</v>
      </c>
      <c r="K14" s="95"/>
      <c r="L14" s="130">
        <v>65</v>
      </c>
      <c r="M14" s="93">
        <f t="shared" si="2"/>
        <v>2600</v>
      </c>
      <c r="N14" s="57"/>
      <c r="O14" s="132">
        <v>100</v>
      </c>
      <c r="P14" s="93">
        <f t="shared" si="3"/>
        <v>4000</v>
      </c>
      <c r="Q14" s="95"/>
      <c r="R14" s="94">
        <v>100</v>
      </c>
      <c r="S14" s="93">
        <f t="shared" si="4"/>
        <v>4000</v>
      </c>
      <c r="T14" s="57"/>
      <c r="U14" s="187"/>
    </row>
    <row r="15" spans="1:21" s="50" customFormat="1" x14ac:dyDescent="0.25">
      <c r="A15" s="186">
        <v>10</v>
      </c>
      <c r="B15" s="59"/>
      <c r="C15" s="57"/>
      <c r="D15" s="58"/>
      <c r="E15" s="57"/>
      <c r="F15" s="97"/>
      <c r="G15" s="93">
        <f t="shared" si="0"/>
        <v>0</v>
      </c>
      <c r="H15" s="57"/>
      <c r="I15" s="99"/>
      <c r="J15" s="93">
        <f t="shared" si="1"/>
        <v>0</v>
      </c>
      <c r="K15" s="95"/>
      <c r="L15" s="97"/>
      <c r="M15" s="93">
        <f t="shared" si="2"/>
        <v>0</v>
      </c>
      <c r="N15" s="57"/>
      <c r="O15" s="99"/>
      <c r="P15" s="93">
        <f t="shared" si="3"/>
        <v>0</v>
      </c>
      <c r="Q15" s="95"/>
      <c r="R15" s="130"/>
      <c r="S15" s="93">
        <f t="shared" si="4"/>
        <v>0</v>
      </c>
      <c r="T15" s="57"/>
      <c r="U15" s="187"/>
    </row>
    <row r="16" spans="1:21" s="50" customFormat="1" ht="15.75" thickBot="1" x14ac:dyDescent="0.3">
      <c r="A16" s="79">
        <v>11</v>
      </c>
      <c r="B16" s="78"/>
      <c r="C16" s="76"/>
      <c r="D16" s="77"/>
      <c r="E16" s="76"/>
      <c r="F16" s="123"/>
      <c r="G16" s="122"/>
      <c r="H16" s="76"/>
      <c r="I16" s="125"/>
      <c r="J16" s="122"/>
      <c r="K16" s="124"/>
      <c r="L16" s="123"/>
      <c r="M16" s="122"/>
      <c r="N16" s="76"/>
      <c r="O16" s="125"/>
      <c r="P16" s="122"/>
      <c r="Q16" s="124"/>
      <c r="R16" s="123"/>
      <c r="S16" s="122"/>
      <c r="T16" s="76"/>
      <c r="U16" s="75"/>
    </row>
    <row r="17" spans="1:21" s="40" customFormat="1" ht="15.75" thickBot="1" x14ac:dyDescent="0.3">
      <c r="A17" s="89"/>
      <c r="B17" s="88" t="s">
        <v>162</v>
      </c>
      <c r="C17" s="83" t="s">
        <v>425</v>
      </c>
      <c r="D17" s="88"/>
      <c r="E17" s="83"/>
      <c r="F17" s="85"/>
      <c r="G17" s="84">
        <f>SUM(G6:G16)</f>
        <v>62800</v>
      </c>
      <c r="H17" s="83"/>
      <c r="I17" s="87"/>
      <c r="J17" s="84">
        <f>SUM(J6:J16)</f>
        <v>58480</v>
      </c>
      <c r="K17" s="86"/>
      <c r="L17" s="85"/>
      <c r="M17" s="84">
        <f>SUM(M6:M16)</f>
        <v>54120</v>
      </c>
      <c r="N17" s="83"/>
      <c r="O17" s="87"/>
      <c r="P17" s="84">
        <f>SUM(P6:P16)</f>
        <v>62400</v>
      </c>
      <c r="Q17" s="86"/>
      <c r="R17" s="85"/>
      <c r="S17" s="84">
        <f>SUM(S6:S16)</f>
        <v>57400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5</v>
      </c>
      <c r="H18" s="68"/>
      <c r="I18" s="80"/>
      <c r="J18" s="69">
        <f>RANK(J17,$G17:$S17,1)</f>
        <v>3</v>
      </c>
      <c r="K18" s="71"/>
      <c r="L18" s="73"/>
      <c r="M18" s="69">
        <f>RANK(M17,$G17:$S17,1)</f>
        <v>1</v>
      </c>
      <c r="N18" s="68"/>
      <c r="O18" s="80"/>
      <c r="P18" s="69">
        <f>RANK(P17,$G17:$S17,1)</f>
        <v>4</v>
      </c>
      <c r="Q18" s="71"/>
      <c r="R18" s="73"/>
      <c r="S18" s="69">
        <f>RANK(S17,$G17:$S17,1)</f>
        <v>2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/>
      <c r="P19" s="295"/>
      <c r="Q19" s="296"/>
      <c r="R19" s="294"/>
      <c r="S19" s="295"/>
      <c r="T19" s="296"/>
      <c r="U19" s="61"/>
    </row>
    <row r="20" spans="1:21" s="50" customFormat="1" x14ac:dyDescent="0.25">
      <c r="A20" s="186"/>
      <c r="B20" s="59" t="s">
        <v>160</v>
      </c>
      <c r="C20" s="57" t="s">
        <v>159</v>
      </c>
      <c r="D20" s="58"/>
      <c r="E20" s="57"/>
      <c r="F20" s="297">
        <v>43282</v>
      </c>
      <c r="G20" s="290"/>
      <c r="H20" s="291"/>
      <c r="I20" s="297">
        <v>43495</v>
      </c>
      <c r="J20" s="290"/>
      <c r="K20" s="291"/>
      <c r="L20" s="297">
        <v>43495</v>
      </c>
      <c r="M20" s="290"/>
      <c r="N20" s="291"/>
      <c r="O20" s="297">
        <v>43489</v>
      </c>
      <c r="P20" s="290"/>
      <c r="Q20" s="291"/>
      <c r="R20" s="297">
        <v>43830</v>
      </c>
      <c r="S20" s="290"/>
      <c r="T20" s="291"/>
      <c r="U20" s="187"/>
    </row>
    <row r="21" spans="1:21" s="50" customFormat="1" x14ac:dyDescent="0.25">
      <c r="A21" s="186"/>
      <c r="B21" s="59"/>
      <c r="C21" s="57" t="s">
        <v>157</v>
      </c>
      <c r="D21" s="58"/>
      <c r="E21" s="57"/>
      <c r="F21" s="292" t="s">
        <v>422</v>
      </c>
      <c r="G21" s="290"/>
      <c r="H21" s="291"/>
      <c r="I21" s="292" t="s">
        <v>422</v>
      </c>
      <c r="J21" s="290"/>
      <c r="K21" s="291"/>
      <c r="L21" s="292" t="s">
        <v>422</v>
      </c>
      <c r="M21" s="290"/>
      <c r="N21" s="291"/>
      <c r="O21" s="292" t="s">
        <v>559</v>
      </c>
      <c r="P21" s="290"/>
      <c r="Q21" s="291"/>
      <c r="R21" s="292" t="s">
        <v>559</v>
      </c>
      <c r="S21" s="290"/>
      <c r="T21" s="291"/>
      <c r="U21" s="187"/>
    </row>
    <row r="22" spans="1:21" s="50" customFormat="1" x14ac:dyDescent="0.25">
      <c r="A22" s="186"/>
      <c r="B22" s="59"/>
      <c r="C22" s="57" t="s">
        <v>154</v>
      </c>
      <c r="D22" s="58"/>
      <c r="E22" s="57"/>
      <c r="F22" s="292" t="s">
        <v>151</v>
      </c>
      <c r="G22" s="290"/>
      <c r="H22" s="291"/>
      <c r="I22" s="292" t="s">
        <v>151</v>
      </c>
      <c r="J22" s="290"/>
      <c r="K22" s="291"/>
      <c r="L22" s="292" t="s">
        <v>577</v>
      </c>
      <c r="M22" s="290"/>
      <c r="N22" s="291"/>
      <c r="O22" s="292" t="s">
        <v>441</v>
      </c>
      <c r="P22" s="290"/>
      <c r="Q22" s="291"/>
      <c r="R22" s="292"/>
      <c r="S22" s="290"/>
      <c r="T22" s="291"/>
      <c r="U22" s="187"/>
    </row>
    <row r="23" spans="1:21" s="50" customFormat="1" x14ac:dyDescent="0.25">
      <c r="A23" s="186"/>
      <c r="B23" s="59"/>
      <c r="C23" s="57" t="s">
        <v>421</v>
      </c>
      <c r="D23" s="58"/>
      <c r="E23" s="57"/>
      <c r="F23" s="292"/>
      <c r="G23" s="290"/>
      <c r="H23" s="291"/>
      <c r="I23" s="292"/>
      <c r="J23" s="290"/>
      <c r="K23" s="291"/>
      <c r="L23" s="292"/>
      <c r="M23" s="290"/>
      <c r="N23" s="291"/>
      <c r="O23" s="292"/>
      <c r="P23" s="290"/>
      <c r="Q23" s="291"/>
      <c r="R23" s="292"/>
      <c r="S23" s="290"/>
      <c r="T23" s="291"/>
      <c r="U23" s="187"/>
    </row>
    <row r="24" spans="1:21" s="50" customFormat="1" ht="45" customHeight="1" thickBot="1" x14ac:dyDescent="0.3">
      <c r="A24" s="79"/>
      <c r="B24" s="78"/>
      <c r="C24" s="76"/>
      <c r="D24" s="77"/>
      <c r="E24" s="76"/>
      <c r="F24" s="284"/>
      <c r="G24" s="285"/>
      <c r="H24" s="286"/>
      <c r="I24" s="343"/>
      <c r="J24" s="344"/>
      <c r="K24" s="345"/>
      <c r="L24" s="343"/>
      <c r="M24" s="344"/>
      <c r="N24" s="345"/>
      <c r="O24" s="381" t="s">
        <v>576</v>
      </c>
      <c r="P24" s="382"/>
      <c r="Q24" s="383"/>
      <c r="R24" s="343"/>
      <c r="S24" s="344"/>
      <c r="T24" s="345"/>
      <c r="U24" s="75"/>
    </row>
    <row r="25" spans="1:21" s="66" customFormat="1" ht="15.75" thickBot="1" x14ac:dyDescent="0.3">
      <c r="A25" s="74"/>
      <c r="B25" s="70" t="s">
        <v>148</v>
      </c>
      <c r="C25" s="68"/>
      <c r="D25" s="70"/>
      <c r="E25" s="68"/>
      <c r="F25" s="73"/>
      <c r="G25" s="69">
        <f>G18</f>
        <v>5</v>
      </c>
      <c r="H25" s="68"/>
      <c r="I25" s="72"/>
      <c r="J25" s="69">
        <f>J18</f>
        <v>3</v>
      </c>
      <c r="K25" s="71"/>
      <c r="L25" s="70"/>
      <c r="M25" s="69">
        <f>M18</f>
        <v>1</v>
      </c>
      <c r="N25" s="68"/>
      <c r="O25" s="72"/>
      <c r="P25" s="69">
        <f>P18</f>
        <v>4</v>
      </c>
      <c r="Q25" s="71"/>
      <c r="R25" s="70"/>
      <c r="S25" s="69">
        <f>S18</f>
        <v>2</v>
      </c>
      <c r="T25" s="68"/>
      <c r="U25" s="67"/>
    </row>
    <row r="26" spans="1:21" s="50" customFormat="1" x14ac:dyDescent="0.25">
      <c r="A26" s="65"/>
      <c r="B26" s="64"/>
      <c r="C26" s="62"/>
      <c r="D26" s="63"/>
      <c r="E26" s="62"/>
      <c r="F26" s="294"/>
      <c r="G26" s="295"/>
      <c r="H26" s="296"/>
      <c r="I26" s="346"/>
      <c r="J26" s="347"/>
      <c r="K26" s="348"/>
      <c r="L26" s="346"/>
      <c r="M26" s="347"/>
      <c r="N26" s="348"/>
      <c r="O26" s="346"/>
      <c r="P26" s="347"/>
      <c r="Q26" s="348"/>
      <c r="R26" s="346"/>
      <c r="S26" s="347"/>
      <c r="T26" s="348"/>
      <c r="U26" s="61"/>
    </row>
    <row r="27" spans="1:21" s="50" customFormat="1" x14ac:dyDescent="0.25">
      <c r="A27" s="186"/>
      <c r="B27" s="59" t="s">
        <v>147</v>
      </c>
      <c r="C27" s="57" t="s">
        <v>146</v>
      </c>
      <c r="D27" s="58"/>
      <c r="E27" s="57"/>
      <c r="F27" s="292" t="s">
        <v>110</v>
      </c>
      <c r="G27" s="290"/>
      <c r="H27" s="291"/>
      <c r="I27" s="340" t="s">
        <v>26</v>
      </c>
      <c r="J27" s="341"/>
      <c r="K27" s="342"/>
      <c r="L27" s="340" t="s">
        <v>575</v>
      </c>
      <c r="M27" s="341"/>
      <c r="N27" s="342"/>
      <c r="O27" s="340" t="s">
        <v>574</v>
      </c>
      <c r="P27" s="341"/>
      <c r="Q27" s="342"/>
      <c r="R27" s="340" t="s">
        <v>105</v>
      </c>
      <c r="S27" s="341"/>
      <c r="T27" s="342"/>
      <c r="U27" s="187"/>
    </row>
    <row r="28" spans="1:21" s="50" customFormat="1" x14ac:dyDescent="0.25">
      <c r="A28" s="186"/>
      <c r="B28" s="59"/>
      <c r="C28" s="57" t="s">
        <v>144</v>
      </c>
      <c r="D28" s="58"/>
      <c r="E28" s="57"/>
      <c r="F28" s="289" t="s">
        <v>112</v>
      </c>
      <c r="G28" s="290"/>
      <c r="H28" s="291"/>
      <c r="I28" s="289" t="s">
        <v>27</v>
      </c>
      <c r="J28" s="341"/>
      <c r="K28" s="342"/>
      <c r="L28" s="289" t="s">
        <v>573</v>
      </c>
      <c r="M28" s="341"/>
      <c r="N28" s="342"/>
      <c r="O28" s="289" t="s">
        <v>572</v>
      </c>
      <c r="P28" s="341"/>
      <c r="Q28" s="342"/>
      <c r="R28" s="289" t="s">
        <v>107</v>
      </c>
      <c r="S28" s="341"/>
      <c r="T28" s="342"/>
      <c r="U28" s="187"/>
    </row>
    <row r="29" spans="1:21" s="50" customFormat="1" x14ac:dyDescent="0.25">
      <c r="A29" s="186"/>
      <c r="B29" s="59"/>
      <c r="C29" s="57" t="s">
        <v>142</v>
      </c>
      <c r="D29" s="58"/>
      <c r="E29" s="57"/>
      <c r="F29" s="292" t="s">
        <v>111</v>
      </c>
      <c r="G29" s="290"/>
      <c r="H29" s="291"/>
      <c r="I29" s="340" t="s">
        <v>108</v>
      </c>
      <c r="J29" s="341"/>
      <c r="K29" s="342"/>
      <c r="L29" s="340" t="s">
        <v>571</v>
      </c>
      <c r="M29" s="341"/>
      <c r="N29" s="342"/>
      <c r="O29" s="340" t="s">
        <v>570</v>
      </c>
      <c r="P29" s="341"/>
      <c r="Q29" s="342"/>
      <c r="R29" s="340" t="s">
        <v>106</v>
      </c>
      <c r="S29" s="341"/>
      <c r="T29" s="342"/>
      <c r="U29" s="187"/>
    </row>
    <row r="30" spans="1:21" s="50" customFormat="1" ht="15.75" thickBot="1" x14ac:dyDescent="0.3">
      <c r="A30" s="188"/>
      <c r="B30" s="54"/>
      <c r="C30" s="52"/>
      <c r="D30" s="53"/>
      <c r="E30" s="52"/>
      <c r="F30" s="284"/>
      <c r="G30" s="285"/>
      <c r="H30" s="286"/>
      <c r="I30" s="343"/>
      <c r="J30" s="344"/>
      <c r="K30" s="345"/>
      <c r="L30" s="343"/>
      <c r="M30" s="344"/>
      <c r="N30" s="345"/>
      <c r="O30" s="343"/>
      <c r="P30" s="344"/>
      <c r="Q30" s="345"/>
      <c r="R30" s="343"/>
      <c r="S30" s="344"/>
      <c r="T30" s="345"/>
      <c r="U30" s="189"/>
    </row>
    <row r="32" spans="1:21" x14ac:dyDescent="0.25">
      <c r="A32" s="185" t="s">
        <v>140</v>
      </c>
      <c r="B32" s="44" t="s">
        <v>139</v>
      </c>
    </row>
    <row r="39" spans="1:6" x14ac:dyDescent="0.25">
      <c r="A39" s="49" t="s">
        <v>138</v>
      </c>
      <c r="B39"/>
      <c r="C39"/>
      <c r="D39" s="121"/>
      <c r="E39" s="121"/>
      <c r="F39" s="252"/>
    </row>
    <row r="40" spans="1:6" x14ac:dyDescent="0.25">
      <c r="A40" s="48" t="s">
        <v>137</v>
      </c>
      <c r="B40" s="47" t="s">
        <v>136</v>
      </c>
      <c r="C40" s="120" t="s">
        <v>135</v>
      </c>
      <c r="D40" s="120"/>
      <c r="E40" s="120"/>
      <c r="F40" s="120"/>
    </row>
    <row r="41" spans="1:6" x14ac:dyDescent="0.25">
      <c r="A41" s="44"/>
      <c r="B41" s="45"/>
      <c r="C41" s="119"/>
      <c r="D41" s="119"/>
      <c r="E41" s="119"/>
      <c r="F41" s="119"/>
    </row>
    <row r="42" spans="1:6" x14ac:dyDescent="0.25">
      <c r="A42" s="44"/>
      <c r="B42" s="43"/>
      <c r="C42" s="119"/>
      <c r="D42" s="119"/>
      <c r="E42" s="119"/>
      <c r="F42" s="119"/>
    </row>
    <row r="43" spans="1:6" x14ac:dyDescent="0.25">
      <c r="A43"/>
      <c r="B43" s="43"/>
      <c r="C43" s="119"/>
      <c r="D43" s="119"/>
      <c r="E43" s="119"/>
      <c r="F43" s="119"/>
    </row>
    <row r="44" spans="1:6" x14ac:dyDescent="0.25">
      <c r="A44"/>
      <c r="B44" s="42"/>
      <c r="C44" s="119"/>
      <c r="D44" s="119"/>
      <c r="E44" s="119"/>
      <c r="F44" s="119"/>
    </row>
    <row r="45" spans="1:6" x14ac:dyDescent="0.25">
      <c r="A45"/>
      <c r="B45" s="42"/>
      <c r="C45" s="119"/>
      <c r="D45" s="119"/>
      <c r="E45" s="119"/>
      <c r="F45" s="119"/>
    </row>
  </sheetData>
  <mergeCells count="68">
    <mergeCell ref="U4:U5"/>
    <mergeCell ref="D1:F1"/>
    <mergeCell ref="D2:F2"/>
    <mergeCell ref="A4:A5"/>
    <mergeCell ref="B4:B5"/>
    <mergeCell ref="C4:C5"/>
    <mergeCell ref="D4:D5"/>
    <mergeCell ref="E4:E5"/>
    <mergeCell ref="G4:H4"/>
    <mergeCell ref="J4:K4"/>
    <mergeCell ref="M4:N4"/>
    <mergeCell ref="P4:Q4"/>
    <mergeCell ref="S4:T4"/>
    <mergeCell ref="F20:H20"/>
    <mergeCell ref="I20:K20"/>
    <mergeCell ref="L20:N20"/>
    <mergeCell ref="O20:Q20"/>
    <mergeCell ref="R20:T20"/>
    <mergeCell ref="F19:H19"/>
    <mergeCell ref="I19:K19"/>
    <mergeCell ref="L19:N19"/>
    <mergeCell ref="O19:Q19"/>
    <mergeCell ref="R19:T19"/>
    <mergeCell ref="F22:H22"/>
    <mergeCell ref="I22:K22"/>
    <mergeCell ref="L22:N22"/>
    <mergeCell ref="O22:Q22"/>
    <mergeCell ref="R22:T22"/>
    <mergeCell ref="F21:H21"/>
    <mergeCell ref="I21:K21"/>
    <mergeCell ref="L21:N21"/>
    <mergeCell ref="O21:Q21"/>
    <mergeCell ref="R21:T21"/>
    <mergeCell ref="F24:H24"/>
    <mergeCell ref="I24:K24"/>
    <mergeCell ref="L24:N24"/>
    <mergeCell ref="O24:Q24"/>
    <mergeCell ref="R24:T24"/>
    <mergeCell ref="F23:H23"/>
    <mergeCell ref="I23:K23"/>
    <mergeCell ref="L23:N23"/>
    <mergeCell ref="O23:Q23"/>
    <mergeCell ref="R23:T23"/>
    <mergeCell ref="F27:H27"/>
    <mergeCell ref="I27:K27"/>
    <mergeCell ref="L27:N27"/>
    <mergeCell ref="O27:Q27"/>
    <mergeCell ref="R27:T27"/>
    <mergeCell ref="F26:H26"/>
    <mergeCell ref="I26:K26"/>
    <mergeCell ref="L26:N26"/>
    <mergeCell ref="O26:Q26"/>
    <mergeCell ref="R26:T26"/>
    <mergeCell ref="F29:H29"/>
    <mergeCell ref="I29:K29"/>
    <mergeCell ref="L29:N29"/>
    <mergeCell ref="O29:Q29"/>
    <mergeCell ref="R29:T29"/>
    <mergeCell ref="F28:H28"/>
    <mergeCell ref="I28:K28"/>
    <mergeCell ref="L28:N28"/>
    <mergeCell ref="O28:Q28"/>
    <mergeCell ref="R28:T28"/>
    <mergeCell ref="F30:H30"/>
    <mergeCell ref="I30:K30"/>
    <mergeCell ref="L30:N30"/>
    <mergeCell ref="O30:Q30"/>
    <mergeCell ref="R30:T30"/>
  </mergeCells>
  <conditionalFormatting sqref="F6:F16 I6:I16 L6:L16 O6:O16 R6:R16">
    <cfRule type="expression" dxfId="31" priority="7">
      <formula>F6=MIN($F6,$I6,$L6,$O6,$R6)</formula>
    </cfRule>
  </conditionalFormatting>
  <conditionalFormatting sqref="G17 J17 M17 P17 S17">
    <cfRule type="expression" dxfId="30" priority="6">
      <formula>G17=MIN($G$17,$J$17,$M$17,$P$17,$S$17)</formula>
    </cfRule>
  </conditionalFormatting>
  <conditionalFormatting sqref="G18 J18 M18 P18 S18">
    <cfRule type="expression" dxfId="29" priority="5">
      <formula>G18=MIN($G$18,$J$18,$M$18,$P$18,$S$18)</formula>
    </cfRule>
  </conditionalFormatting>
  <conditionalFormatting sqref="G25 J25 M25 P25 S25">
    <cfRule type="expression" dxfId="28" priority="4">
      <formula>G25=MIN($G$25,$J$25,$M$25,$P$25,$S$25)</formula>
    </cfRule>
  </conditionalFormatting>
  <conditionalFormatting sqref="A25:XFD25 A19:F24 A31:XFD38 A26:F30 I19:I24 I26:I30 L19:L24 L26:L30 O19:O24 O26:O30 R19:R24 U19:XFD24 R26:R30 U26:XFD30 A2:XFD18 A1:G1 I1:XFD1 A46:XFD1048576 G39:XFD45">
    <cfRule type="expression" priority="3" stopIfTrue="1">
      <formula>ISBLANK(A1)=TRUE</formula>
    </cfRule>
  </conditionalFormatting>
  <conditionalFormatting sqref="H1">
    <cfRule type="expression" priority="2" stopIfTrue="1">
      <formula>ISBLANK(H1)=TRUE</formula>
    </cfRule>
  </conditionalFormatting>
  <conditionalFormatting sqref="A39:F45">
    <cfRule type="expression" priority="1" stopIfTrue="1">
      <formula>ISBLANK(A39)=TRUE</formula>
    </cfRule>
  </conditionalFormatting>
  <hyperlinks>
    <hyperlink ref="I28" r:id="rId1" xr:uid="{8B794E36-01B7-45AA-9276-79B9DEE3DEEA}"/>
    <hyperlink ref="F28" r:id="rId2" xr:uid="{EDC451A8-ADE3-4C19-A2D6-15B8BFC1633B}"/>
    <hyperlink ref="L28" r:id="rId3" xr:uid="{F009C046-CE2C-4F91-B7C8-9E68F8954B89}"/>
    <hyperlink ref="O28" r:id="rId4" xr:uid="{423B4AAE-0712-4C74-AA66-E617B501D2F6}"/>
    <hyperlink ref="R28" r:id="rId5" xr:uid="{7EE178A2-FDDE-48A5-9707-DEE4F4A21146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6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0D1A2-5AFC-4D6A-992D-5674D814D11D}">
  <sheetPr>
    <pageSetUpPr fitToPage="1"/>
  </sheetPr>
  <dimension ref="A1:U36"/>
  <sheetViews>
    <sheetView zoomScale="80" zoomScaleNormal="80" workbookViewId="0">
      <selection activeCell="A30" sqref="A30:F36"/>
    </sheetView>
  </sheetViews>
  <sheetFormatPr defaultColWidth="9.140625" defaultRowHeight="15" x14ac:dyDescent="0.25"/>
  <cols>
    <col min="1" max="1" width="9.140625" style="38"/>
    <col min="2" max="2" width="20.7109375" style="40" customWidth="1"/>
    <col min="3" max="3" width="20.7109375" style="38" customWidth="1"/>
    <col min="4" max="5" width="8.7109375" style="38" customWidth="1"/>
    <col min="6" max="7" width="12.7109375" style="39" customWidth="1"/>
    <col min="8" max="20" width="12.710937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596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43852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104</v>
      </c>
      <c r="H4" s="319"/>
      <c r="I4" s="113" t="s">
        <v>184</v>
      </c>
      <c r="J4" s="317" t="s">
        <v>114</v>
      </c>
      <c r="K4" s="318"/>
      <c r="L4" s="112" t="s">
        <v>184</v>
      </c>
      <c r="M4" s="317"/>
      <c r="N4" s="319"/>
      <c r="O4" s="113" t="s">
        <v>184</v>
      </c>
      <c r="P4" s="317"/>
      <c r="Q4" s="318"/>
      <c r="R4" s="112" t="s">
        <v>184</v>
      </c>
      <c r="S4" s="317"/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595</v>
      </c>
      <c r="C6" s="62" t="s">
        <v>594</v>
      </c>
      <c r="D6" s="63">
        <v>40</v>
      </c>
      <c r="E6" s="62" t="s">
        <v>316</v>
      </c>
      <c r="F6" s="103">
        <v>100</v>
      </c>
      <c r="G6" s="102">
        <f t="shared" ref="G6:G9" si="0">$D6*F6</f>
        <v>4000</v>
      </c>
      <c r="H6" s="62"/>
      <c r="I6" s="105">
        <v>80</v>
      </c>
      <c r="J6" s="102">
        <f t="shared" ref="J6:J9" si="1">$D6*I6</f>
        <v>3200</v>
      </c>
      <c r="K6" s="104"/>
      <c r="L6" s="139">
        <f>F6</f>
        <v>100</v>
      </c>
      <c r="M6" s="102">
        <f t="shared" ref="M6:M9" si="2">$D6*L6</f>
        <v>4000</v>
      </c>
      <c r="N6" s="62"/>
      <c r="O6" s="137">
        <f>L6</f>
        <v>100</v>
      </c>
      <c r="P6" s="102">
        <f t="shared" ref="P6:P9" si="3">$D6*O6</f>
        <v>4000</v>
      </c>
      <c r="Q6" s="104"/>
      <c r="R6" s="139">
        <f>O6</f>
        <v>100</v>
      </c>
      <c r="S6" s="102">
        <f t="shared" ref="S6:S9" si="4">$D6*R6</f>
        <v>4000</v>
      </c>
      <c r="T6" s="62"/>
      <c r="U6" s="61"/>
    </row>
    <row r="7" spans="1:21" s="50" customFormat="1" x14ac:dyDescent="0.25">
      <c r="A7" s="60">
        <v>2</v>
      </c>
      <c r="B7" s="59"/>
      <c r="C7" s="57" t="s">
        <v>167</v>
      </c>
      <c r="D7" s="58">
        <v>1</v>
      </c>
      <c r="E7" s="57" t="s">
        <v>169</v>
      </c>
      <c r="F7" s="97">
        <v>100</v>
      </c>
      <c r="G7" s="93">
        <f t="shared" si="0"/>
        <v>100</v>
      </c>
      <c r="H7" s="57"/>
      <c r="I7" s="99">
        <v>80</v>
      </c>
      <c r="J7" s="93">
        <f t="shared" si="1"/>
        <v>80</v>
      </c>
      <c r="K7" s="95"/>
      <c r="L7" s="94">
        <f>F7</f>
        <v>100</v>
      </c>
      <c r="M7" s="93">
        <f t="shared" si="2"/>
        <v>100</v>
      </c>
      <c r="N7" s="57"/>
      <c r="O7" s="96">
        <f>L7</f>
        <v>100</v>
      </c>
      <c r="P7" s="93">
        <f t="shared" si="3"/>
        <v>100</v>
      </c>
      <c r="Q7" s="95"/>
      <c r="R7" s="94">
        <f>O7</f>
        <v>100</v>
      </c>
      <c r="S7" s="93">
        <f t="shared" si="4"/>
        <v>100</v>
      </c>
      <c r="T7" s="57"/>
      <c r="U7" s="56"/>
    </row>
    <row r="8" spans="1:21" s="50" customFormat="1" x14ac:dyDescent="0.25">
      <c r="A8" s="60">
        <v>3</v>
      </c>
      <c r="B8" s="59"/>
      <c r="C8" s="57"/>
      <c r="D8" s="58"/>
      <c r="E8" s="57"/>
      <c r="F8" s="97"/>
      <c r="G8" s="93">
        <f t="shared" si="0"/>
        <v>0</v>
      </c>
      <c r="H8" s="57"/>
      <c r="I8" s="99"/>
      <c r="J8" s="93">
        <f t="shared" si="1"/>
        <v>0</v>
      </c>
      <c r="K8" s="95"/>
      <c r="L8" s="97"/>
      <c r="M8" s="93">
        <f t="shared" si="2"/>
        <v>0</v>
      </c>
      <c r="N8" s="57"/>
      <c r="O8" s="99"/>
      <c r="P8" s="93">
        <f t="shared" si="3"/>
        <v>0</v>
      </c>
      <c r="Q8" s="95"/>
      <c r="R8" s="97"/>
      <c r="S8" s="93">
        <f t="shared" si="4"/>
        <v>0</v>
      </c>
      <c r="T8" s="57"/>
      <c r="U8" s="56"/>
    </row>
    <row r="9" spans="1:21" s="50" customFormat="1" ht="15.75" thickBot="1" x14ac:dyDescent="0.3">
      <c r="A9" s="60">
        <v>4</v>
      </c>
      <c r="B9" s="59"/>
      <c r="C9" s="57"/>
      <c r="D9" s="58"/>
      <c r="E9" s="57"/>
      <c r="F9" s="97"/>
      <c r="G9" s="93">
        <f t="shared" si="0"/>
        <v>0</v>
      </c>
      <c r="H9" s="57"/>
      <c r="I9" s="99"/>
      <c r="J9" s="93">
        <f t="shared" si="1"/>
        <v>0</v>
      </c>
      <c r="K9" s="95"/>
      <c r="L9" s="97"/>
      <c r="M9" s="93">
        <f t="shared" si="2"/>
        <v>0</v>
      </c>
      <c r="N9" s="57"/>
      <c r="O9" s="99"/>
      <c r="P9" s="93">
        <f t="shared" si="3"/>
        <v>0</v>
      </c>
      <c r="Q9" s="95"/>
      <c r="R9" s="97"/>
      <c r="S9" s="93">
        <f t="shared" si="4"/>
        <v>0</v>
      </c>
      <c r="T9" s="57"/>
      <c r="U9" s="56"/>
    </row>
    <row r="10" spans="1:21" s="40" customFormat="1" ht="15.75" thickBot="1" x14ac:dyDescent="0.3">
      <c r="A10" s="89"/>
      <c r="B10" s="88" t="s">
        <v>162</v>
      </c>
      <c r="C10" s="83"/>
      <c r="D10" s="88"/>
      <c r="E10" s="83"/>
      <c r="F10" s="85"/>
      <c r="G10" s="84">
        <f>SUM(G6:G9)</f>
        <v>4100</v>
      </c>
      <c r="H10" s="83"/>
      <c r="I10" s="87"/>
      <c r="J10" s="84">
        <f>SUM(J6:J9)</f>
        <v>3280</v>
      </c>
      <c r="K10" s="86"/>
      <c r="L10" s="85"/>
      <c r="M10" s="84">
        <f>SUM(M6:M9)</f>
        <v>4100</v>
      </c>
      <c r="N10" s="83"/>
      <c r="O10" s="87"/>
      <c r="P10" s="84">
        <f>SUM(P6:P9)</f>
        <v>4100</v>
      </c>
      <c r="Q10" s="86"/>
      <c r="R10" s="85"/>
      <c r="S10" s="84">
        <f>SUM(S6:S9)</f>
        <v>4100</v>
      </c>
      <c r="T10" s="83"/>
      <c r="U10" s="82"/>
    </row>
    <row r="11" spans="1:21" s="66" customFormat="1" ht="15.75" thickBot="1" x14ac:dyDescent="0.3">
      <c r="A11" s="81"/>
      <c r="B11" s="70" t="s">
        <v>161</v>
      </c>
      <c r="C11" s="68"/>
      <c r="D11" s="70"/>
      <c r="E11" s="68"/>
      <c r="F11" s="73"/>
      <c r="G11" s="69">
        <f>RANK(G10,$G10:$S10,1)</f>
        <v>2</v>
      </c>
      <c r="H11" s="68"/>
      <c r="I11" s="80"/>
      <c r="J11" s="69">
        <f>RANK(J10,$G10:$S10,1)</f>
        <v>1</v>
      </c>
      <c r="K11" s="71"/>
      <c r="L11" s="73"/>
      <c r="M11" s="69">
        <f>RANK(M10,$G10:$S10,1)</f>
        <v>2</v>
      </c>
      <c r="N11" s="68"/>
      <c r="O11" s="80"/>
      <c r="P11" s="69">
        <f>RANK(P10,$G10:$S10,1)</f>
        <v>2</v>
      </c>
      <c r="Q11" s="71"/>
      <c r="R11" s="73"/>
      <c r="S11" s="69">
        <f>RANK(S10,$G10:$S10,1)</f>
        <v>2</v>
      </c>
      <c r="T11" s="68"/>
      <c r="U11" s="67"/>
    </row>
    <row r="12" spans="1:21" s="50" customFormat="1" x14ac:dyDescent="0.25">
      <c r="A12" s="65"/>
      <c r="B12" s="64"/>
      <c r="C12" s="62"/>
      <c r="D12" s="63"/>
      <c r="E12" s="62"/>
      <c r="F12" s="294"/>
      <c r="G12" s="295"/>
      <c r="H12" s="296"/>
      <c r="I12" s="294"/>
      <c r="J12" s="295"/>
      <c r="K12" s="296"/>
      <c r="L12" s="294"/>
      <c r="M12" s="295"/>
      <c r="N12" s="296"/>
      <c r="O12" s="294"/>
      <c r="P12" s="295"/>
      <c r="Q12" s="296"/>
      <c r="R12" s="294"/>
      <c r="S12" s="295"/>
      <c r="T12" s="296"/>
      <c r="U12" s="61"/>
    </row>
    <row r="13" spans="1:21" s="50" customFormat="1" x14ac:dyDescent="0.25">
      <c r="A13" s="60"/>
      <c r="B13" s="59" t="s">
        <v>160</v>
      </c>
      <c r="C13" s="57" t="s">
        <v>159</v>
      </c>
      <c r="D13" s="58"/>
      <c r="E13" s="57"/>
      <c r="F13" s="297">
        <v>43465</v>
      </c>
      <c r="G13" s="290"/>
      <c r="H13" s="291"/>
      <c r="I13" s="297">
        <v>43676</v>
      </c>
      <c r="J13" s="290"/>
      <c r="K13" s="291"/>
      <c r="L13" s="292"/>
      <c r="M13" s="290"/>
      <c r="N13" s="291"/>
      <c r="O13" s="292"/>
      <c r="P13" s="290"/>
      <c r="Q13" s="291"/>
      <c r="R13" s="292"/>
      <c r="S13" s="290"/>
      <c r="T13" s="291"/>
      <c r="U13" s="56"/>
    </row>
    <row r="14" spans="1:21" s="50" customFormat="1" x14ac:dyDescent="0.25">
      <c r="A14" s="60"/>
      <c r="B14" s="59"/>
      <c r="C14" s="57" t="s">
        <v>157</v>
      </c>
      <c r="D14" s="58"/>
      <c r="E14" s="57"/>
      <c r="F14" s="292" t="s">
        <v>559</v>
      </c>
      <c r="G14" s="290"/>
      <c r="H14" s="291"/>
      <c r="I14" s="292"/>
      <c r="J14" s="290"/>
      <c r="K14" s="291"/>
      <c r="L14" s="292"/>
      <c r="M14" s="290"/>
      <c r="N14" s="291"/>
      <c r="O14" s="292"/>
      <c r="P14" s="290"/>
      <c r="Q14" s="291"/>
      <c r="R14" s="292"/>
      <c r="S14" s="290"/>
      <c r="T14" s="291"/>
      <c r="U14" s="56"/>
    </row>
    <row r="15" spans="1:21" s="50" customFormat="1" x14ac:dyDescent="0.25">
      <c r="A15" s="60"/>
      <c r="B15" s="59"/>
      <c r="C15" s="57" t="s">
        <v>154</v>
      </c>
      <c r="D15" s="58"/>
      <c r="E15" s="57"/>
      <c r="F15" s="292" t="s">
        <v>593</v>
      </c>
      <c r="G15" s="290"/>
      <c r="H15" s="291"/>
      <c r="I15" s="292" t="s">
        <v>354</v>
      </c>
      <c r="J15" s="290"/>
      <c r="K15" s="291"/>
      <c r="L15" s="292"/>
      <c r="M15" s="290"/>
      <c r="N15" s="291"/>
      <c r="O15" s="292"/>
      <c r="P15" s="290"/>
      <c r="Q15" s="291"/>
      <c r="R15" s="292"/>
      <c r="S15" s="290"/>
      <c r="T15" s="291"/>
      <c r="U15" s="56"/>
    </row>
    <row r="16" spans="1:21" s="50" customFormat="1" x14ac:dyDescent="0.25">
      <c r="A16" s="60"/>
      <c r="B16" s="59"/>
      <c r="C16" s="57"/>
      <c r="D16" s="58"/>
      <c r="E16" s="57"/>
      <c r="F16" s="292"/>
      <c r="G16" s="290"/>
      <c r="H16" s="291"/>
      <c r="I16" s="292"/>
      <c r="J16" s="290"/>
      <c r="K16" s="291"/>
      <c r="L16" s="292"/>
      <c r="M16" s="290"/>
      <c r="N16" s="291"/>
      <c r="O16" s="292"/>
      <c r="P16" s="290"/>
      <c r="Q16" s="291"/>
      <c r="R16" s="292"/>
      <c r="S16" s="290"/>
      <c r="T16" s="291"/>
      <c r="U16" s="56"/>
    </row>
    <row r="17" spans="1:21" s="50" customFormat="1" ht="15.75" thickBot="1" x14ac:dyDescent="0.3">
      <c r="A17" s="79"/>
      <c r="B17" s="78"/>
      <c r="C17" s="76"/>
      <c r="D17" s="77"/>
      <c r="E17" s="76"/>
      <c r="F17" s="284"/>
      <c r="G17" s="285"/>
      <c r="H17" s="286"/>
      <c r="I17" s="343"/>
      <c r="J17" s="344"/>
      <c r="K17" s="345"/>
      <c r="L17" s="343"/>
      <c r="M17" s="344"/>
      <c r="N17" s="345"/>
      <c r="O17" s="343"/>
      <c r="P17" s="344"/>
      <c r="Q17" s="345"/>
      <c r="R17" s="343"/>
      <c r="S17" s="344"/>
      <c r="T17" s="345"/>
      <c r="U17" s="75"/>
    </row>
    <row r="18" spans="1:21" s="66" customFormat="1" ht="15.75" thickBot="1" x14ac:dyDescent="0.3">
      <c r="A18" s="74"/>
      <c r="B18" s="70" t="s">
        <v>148</v>
      </c>
      <c r="C18" s="68"/>
      <c r="D18" s="70"/>
      <c r="E18" s="68"/>
      <c r="F18" s="73"/>
      <c r="G18" s="69">
        <f>G11</f>
        <v>2</v>
      </c>
      <c r="H18" s="68"/>
      <c r="I18" s="72"/>
      <c r="J18" s="69">
        <f>J11</f>
        <v>1</v>
      </c>
      <c r="K18" s="71"/>
      <c r="L18" s="70"/>
      <c r="M18" s="69">
        <f>M11</f>
        <v>2</v>
      </c>
      <c r="N18" s="68"/>
      <c r="O18" s="72"/>
      <c r="P18" s="69">
        <f>P11</f>
        <v>2</v>
      </c>
      <c r="Q18" s="71"/>
      <c r="R18" s="70"/>
      <c r="S18" s="69">
        <f>S11</f>
        <v>2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346"/>
      <c r="J19" s="347"/>
      <c r="K19" s="348"/>
      <c r="L19" s="346"/>
      <c r="M19" s="347"/>
      <c r="N19" s="348"/>
      <c r="O19" s="346"/>
      <c r="P19" s="347"/>
      <c r="Q19" s="348"/>
      <c r="R19" s="346"/>
      <c r="S19" s="347"/>
      <c r="T19" s="348"/>
      <c r="U19" s="61"/>
    </row>
    <row r="20" spans="1:21" s="50" customFormat="1" x14ac:dyDescent="0.25">
      <c r="A20" s="60"/>
      <c r="B20" s="59" t="s">
        <v>147</v>
      </c>
      <c r="C20" s="57" t="s">
        <v>146</v>
      </c>
      <c r="D20" s="58"/>
      <c r="E20" s="57"/>
      <c r="F20" s="292" t="s">
        <v>105</v>
      </c>
      <c r="G20" s="290"/>
      <c r="H20" s="291"/>
      <c r="I20" s="340" t="s">
        <v>115</v>
      </c>
      <c r="J20" s="341"/>
      <c r="K20" s="342"/>
      <c r="L20" s="340"/>
      <c r="M20" s="341"/>
      <c r="N20" s="342"/>
      <c r="O20" s="340"/>
      <c r="P20" s="341"/>
      <c r="Q20" s="342"/>
      <c r="R20" s="340"/>
      <c r="S20" s="341"/>
      <c r="T20" s="342"/>
      <c r="U20" s="56"/>
    </row>
    <row r="21" spans="1:21" s="50" customFormat="1" x14ac:dyDescent="0.25">
      <c r="A21" s="60"/>
      <c r="B21" s="59"/>
      <c r="C21" s="57" t="s">
        <v>144</v>
      </c>
      <c r="D21" s="58"/>
      <c r="E21" s="57"/>
      <c r="F21" s="289" t="s">
        <v>118</v>
      </c>
      <c r="G21" s="290"/>
      <c r="H21" s="291"/>
      <c r="I21" s="289" t="s">
        <v>117</v>
      </c>
      <c r="J21" s="341"/>
      <c r="K21" s="342"/>
      <c r="L21" s="340"/>
      <c r="M21" s="341"/>
      <c r="N21" s="342"/>
      <c r="O21" s="340"/>
      <c r="P21" s="341"/>
      <c r="Q21" s="342"/>
      <c r="R21" s="340"/>
      <c r="S21" s="341"/>
      <c r="T21" s="342"/>
      <c r="U21" s="56"/>
    </row>
    <row r="22" spans="1:21" s="50" customFormat="1" x14ac:dyDescent="0.25">
      <c r="A22" s="60"/>
      <c r="B22" s="59"/>
      <c r="C22" s="57" t="s">
        <v>142</v>
      </c>
      <c r="D22" s="58"/>
      <c r="E22" s="57"/>
      <c r="F22" s="292" t="s">
        <v>106</v>
      </c>
      <c r="G22" s="290"/>
      <c r="H22" s="291"/>
      <c r="I22" s="340" t="s">
        <v>116</v>
      </c>
      <c r="J22" s="341"/>
      <c r="K22" s="342"/>
      <c r="L22" s="340"/>
      <c r="M22" s="341"/>
      <c r="N22" s="342"/>
      <c r="O22" s="340"/>
      <c r="P22" s="341"/>
      <c r="Q22" s="342"/>
      <c r="R22" s="340"/>
      <c r="S22" s="341"/>
      <c r="T22" s="342"/>
      <c r="U22" s="56"/>
    </row>
    <row r="23" spans="1:21" s="50" customFormat="1" ht="15.75" thickBot="1" x14ac:dyDescent="0.3">
      <c r="A23" s="55"/>
      <c r="B23" s="54"/>
      <c r="C23" s="52"/>
      <c r="D23" s="53"/>
      <c r="E23" s="52"/>
      <c r="F23" s="284"/>
      <c r="G23" s="285"/>
      <c r="H23" s="286"/>
      <c r="I23" s="343"/>
      <c r="J23" s="344"/>
      <c r="K23" s="345"/>
      <c r="L23" s="343"/>
      <c r="M23" s="344"/>
      <c r="N23" s="345"/>
      <c r="O23" s="343"/>
      <c r="P23" s="344"/>
      <c r="Q23" s="345"/>
      <c r="R23" s="343"/>
      <c r="S23" s="344"/>
      <c r="T23" s="345"/>
      <c r="U23" s="51"/>
    </row>
    <row r="25" spans="1:21" x14ac:dyDescent="0.25">
      <c r="A25" s="38" t="s">
        <v>140</v>
      </c>
      <c r="B25" s="44" t="s">
        <v>139</v>
      </c>
    </row>
    <row r="30" spans="1:21" x14ac:dyDescent="0.25">
      <c r="A30" s="49" t="s">
        <v>138</v>
      </c>
      <c r="B30"/>
      <c r="C30"/>
      <c r="D30" s="121"/>
      <c r="E30" s="121"/>
      <c r="F30" s="252"/>
    </row>
    <row r="31" spans="1:21" x14ac:dyDescent="0.25">
      <c r="A31" s="48" t="s">
        <v>137</v>
      </c>
      <c r="B31" s="47" t="s">
        <v>136</v>
      </c>
      <c r="C31" s="120" t="s">
        <v>135</v>
      </c>
      <c r="D31" s="120"/>
      <c r="E31" s="120"/>
      <c r="F31" s="120"/>
    </row>
    <row r="32" spans="1:21" x14ac:dyDescent="0.25">
      <c r="A32" s="44"/>
      <c r="B32" s="45"/>
      <c r="C32" s="119"/>
      <c r="D32" s="119"/>
      <c r="E32" s="119"/>
      <c r="F32" s="119"/>
    </row>
    <row r="33" spans="1:6" x14ac:dyDescent="0.25">
      <c r="A33" s="44"/>
      <c r="B33" s="43"/>
      <c r="C33" s="119"/>
      <c r="D33" s="119"/>
      <c r="E33" s="119"/>
      <c r="F33" s="119"/>
    </row>
    <row r="34" spans="1:6" x14ac:dyDescent="0.25">
      <c r="A34"/>
      <c r="B34" s="43"/>
      <c r="C34" s="119"/>
      <c r="D34" s="119"/>
      <c r="E34" s="119"/>
      <c r="F34" s="119"/>
    </row>
    <row r="35" spans="1:6" x14ac:dyDescent="0.25">
      <c r="A35"/>
      <c r="B35" s="42"/>
      <c r="C35" s="119"/>
      <c r="D35" s="119"/>
      <c r="E35" s="119"/>
      <c r="F35" s="119"/>
    </row>
    <row r="36" spans="1:6" x14ac:dyDescent="0.25">
      <c r="A36"/>
      <c r="B36" s="42"/>
      <c r="C36" s="119"/>
      <c r="D36" s="119"/>
      <c r="E36" s="119"/>
      <c r="F36" s="119"/>
    </row>
  </sheetData>
  <mergeCells count="68">
    <mergeCell ref="M4:N4"/>
    <mergeCell ref="P4:Q4"/>
    <mergeCell ref="S4:T4"/>
    <mergeCell ref="U4:U5"/>
    <mergeCell ref="A4:A5"/>
    <mergeCell ref="B4:B5"/>
    <mergeCell ref="C4:C5"/>
    <mergeCell ref="D4:D5"/>
    <mergeCell ref="E4:E5"/>
    <mergeCell ref="J4:K4"/>
    <mergeCell ref="G4:H4"/>
    <mergeCell ref="F12:H12"/>
    <mergeCell ref="F13:H13"/>
    <mergeCell ref="F14:H14"/>
    <mergeCell ref="F15:H15"/>
    <mergeCell ref="D1:F1"/>
    <mergeCell ref="D2:F2"/>
    <mergeCell ref="I21:K21"/>
    <mergeCell ref="I22:K22"/>
    <mergeCell ref="I23:K23"/>
    <mergeCell ref="F16:H16"/>
    <mergeCell ref="F17:H17"/>
    <mergeCell ref="F19:H19"/>
    <mergeCell ref="F20:H20"/>
    <mergeCell ref="F21:H21"/>
    <mergeCell ref="F22:H22"/>
    <mergeCell ref="F23:H23"/>
    <mergeCell ref="I17:K17"/>
    <mergeCell ref="I19:K19"/>
    <mergeCell ref="I20:K20"/>
    <mergeCell ref="I13:K13"/>
    <mergeCell ref="I12:K12"/>
    <mergeCell ref="I14:K14"/>
    <mergeCell ref="I15:K15"/>
    <mergeCell ref="I16:K16"/>
    <mergeCell ref="L12:N12"/>
    <mergeCell ref="L13:N13"/>
    <mergeCell ref="L14:N14"/>
    <mergeCell ref="L15:N15"/>
    <mergeCell ref="L16:N16"/>
    <mergeCell ref="O15:Q15"/>
    <mergeCell ref="O16:Q16"/>
    <mergeCell ref="O17:Q17"/>
    <mergeCell ref="O19:Q19"/>
    <mergeCell ref="R12:T12"/>
    <mergeCell ref="R13:T13"/>
    <mergeCell ref="R14:T14"/>
    <mergeCell ref="R15:T15"/>
    <mergeCell ref="R16:T16"/>
    <mergeCell ref="O12:Q12"/>
    <mergeCell ref="O13:Q13"/>
    <mergeCell ref="O14:Q14"/>
    <mergeCell ref="L20:N20"/>
    <mergeCell ref="O20:Q20"/>
    <mergeCell ref="R23:T23"/>
    <mergeCell ref="R17:T17"/>
    <mergeCell ref="R19:T19"/>
    <mergeCell ref="R20:T20"/>
    <mergeCell ref="R21:T21"/>
    <mergeCell ref="R22:T22"/>
    <mergeCell ref="O21:Q21"/>
    <mergeCell ref="O22:Q22"/>
    <mergeCell ref="O23:Q23"/>
    <mergeCell ref="L19:N19"/>
    <mergeCell ref="L17:N17"/>
    <mergeCell ref="L21:N21"/>
    <mergeCell ref="L22:N22"/>
    <mergeCell ref="L23:N23"/>
  </mergeCells>
  <conditionalFormatting sqref="F6:F9 I6:I9 L6:L9 O6:O9 R6:R9">
    <cfRule type="expression" dxfId="27" priority="6">
      <formula>F6=MIN($F6,$I6,$L6,$O6,$R6)</formula>
    </cfRule>
  </conditionalFormatting>
  <conditionalFormatting sqref="G10 J10 M10 P10 S10">
    <cfRule type="expression" dxfId="26" priority="5">
      <formula>G10=MIN($G$10,$J$10,$M$10,$P$10,$S$10)</formula>
    </cfRule>
  </conditionalFormatting>
  <conditionalFormatting sqref="G11 J11 M11 P11 S11">
    <cfRule type="expression" dxfId="25" priority="4">
      <formula>G11=MIN($G$11,$J$11,$M$11,$P$11,$S$11)</formula>
    </cfRule>
  </conditionalFormatting>
  <conditionalFormatting sqref="G18 J18 M18 P18 S18">
    <cfRule type="expression" dxfId="24" priority="3">
      <formula>G18=MIN($G$18,$J$18,$M$18,$P$18,$S$18)</formula>
    </cfRule>
  </conditionalFormatting>
  <conditionalFormatting sqref="A18:XFD18 A12:F17 A24:XFD29 A19:F23 I12:I17 I19:I23 L12:L17 L19:L23 O12:O17 O19:O23 R12:R17 U12:XFD17 R19:R23 U19:XFD23 A1:XFD11 A37:XFD1048576 G30:XFD36">
    <cfRule type="expression" priority="2" stopIfTrue="1">
      <formula>ISBLANK(A1)=TRUE</formula>
    </cfRule>
  </conditionalFormatting>
  <conditionalFormatting sqref="A30:F36">
    <cfRule type="expression" priority="1" stopIfTrue="1">
      <formula>ISBLANK(A30)=TRUE</formula>
    </cfRule>
  </conditionalFormatting>
  <hyperlinks>
    <hyperlink ref="F21" r:id="rId1" xr:uid="{6F9B0887-B78E-4EEB-8BD5-17580D0667A7}"/>
    <hyperlink ref="I21" r:id="rId2" xr:uid="{E6A988E1-5172-42C4-99A7-EEBAF152BEE5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703F5-7E05-4DBC-8CAE-5610D5B657DE}">
  <sheetPr>
    <pageSetUpPr fitToPage="1"/>
  </sheetPr>
  <dimension ref="A1:U39"/>
  <sheetViews>
    <sheetView zoomScale="80" zoomScaleNormal="80" workbookViewId="0">
      <selection activeCell="A33" sqref="A33:F39"/>
    </sheetView>
  </sheetViews>
  <sheetFormatPr defaultColWidth="9.140625" defaultRowHeight="15" x14ac:dyDescent="0.25"/>
  <cols>
    <col min="1" max="1" width="9.140625" style="38"/>
    <col min="2" max="2" width="20.7109375" style="40" customWidth="1"/>
    <col min="3" max="3" width="20.7109375" style="38" customWidth="1"/>
    <col min="4" max="5" width="8.7109375" style="38" customWidth="1"/>
    <col min="6" max="7" width="12.7109375" style="39" customWidth="1"/>
    <col min="8" max="20" width="12.710937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603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43852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119</v>
      </c>
      <c r="H4" s="319"/>
      <c r="I4" s="113" t="s">
        <v>184</v>
      </c>
      <c r="J4" s="317" t="s">
        <v>498</v>
      </c>
      <c r="K4" s="318"/>
      <c r="L4" s="112" t="s">
        <v>184</v>
      </c>
      <c r="M4" s="317" t="s">
        <v>604</v>
      </c>
      <c r="N4" s="319"/>
      <c r="O4" s="113" t="s">
        <v>184</v>
      </c>
      <c r="P4" s="317"/>
      <c r="Q4" s="318"/>
      <c r="R4" s="112" t="s">
        <v>184</v>
      </c>
      <c r="S4" s="317"/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603</v>
      </c>
      <c r="C6" s="62" t="s">
        <v>250</v>
      </c>
      <c r="D6" s="63">
        <v>12</v>
      </c>
      <c r="E6" s="62" t="s">
        <v>601</v>
      </c>
      <c r="F6" s="139">
        <v>275</v>
      </c>
      <c r="G6" s="93">
        <f t="shared" ref="G6:G11" si="0">$D6*F6</f>
        <v>3300</v>
      </c>
      <c r="H6" s="62"/>
      <c r="I6" s="105">
        <v>275</v>
      </c>
      <c r="J6" s="102">
        <f t="shared" ref="J6:J11" si="1">$D6*I6</f>
        <v>3300</v>
      </c>
      <c r="K6" s="104"/>
      <c r="L6" s="103">
        <v>250</v>
      </c>
      <c r="M6" s="102">
        <f t="shared" ref="M6:M11" si="2">$D6*L6</f>
        <v>3000</v>
      </c>
      <c r="N6" s="62"/>
      <c r="O6" s="137">
        <f>I6</f>
        <v>275</v>
      </c>
      <c r="P6" s="102">
        <f t="shared" ref="P6:P11" si="3">$D6*O6</f>
        <v>3300</v>
      </c>
      <c r="Q6" s="104"/>
      <c r="R6" s="139">
        <f>O6</f>
        <v>275</v>
      </c>
      <c r="S6" s="102">
        <f t="shared" ref="S6:S11" si="4">$D6*R6</f>
        <v>3300</v>
      </c>
      <c r="T6" s="62"/>
      <c r="U6" s="61"/>
    </row>
    <row r="7" spans="1:21" s="50" customFormat="1" x14ac:dyDescent="0.25">
      <c r="A7" s="60">
        <v>2</v>
      </c>
      <c r="B7" s="59"/>
      <c r="C7" s="57" t="s">
        <v>602</v>
      </c>
      <c r="D7" s="58">
        <v>12</v>
      </c>
      <c r="E7" s="57" t="s">
        <v>601</v>
      </c>
      <c r="F7" s="130">
        <v>395</v>
      </c>
      <c r="G7" s="93">
        <f t="shared" si="0"/>
        <v>4740</v>
      </c>
      <c r="H7" s="57"/>
      <c r="I7" s="96">
        <v>395</v>
      </c>
      <c r="J7" s="93">
        <f t="shared" si="1"/>
        <v>4740</v>
      </c>
      <c r="K7" s="95"/>
      <c r="L7" s="94">
        <v>395</v>
      </c>
      <c r="M7" s="93">
        <f t="shared" si="2"/>
        <v>4740</v>
      </c>
      <c r="N7" s="57"/>
      <c r="O7" s="137">
        <f t="shared" ref="O7:O9" si="5">I7</f>
        <v>395</v>
      </c>
      <c r="P7" s="93">
        <f t="shared" si="3"/>
        <v>4740</v>
      </c>
      <c r="Q7" s="95"/>
      <c r="R7" s="139">
        <f t="shared" ref="R7:R9" si="6">O7</f>
        <v>395</v>
      </c>
      <c r="S7" s="93">
        <f t="shared" si="4"/>
        <v>4740</v>
      </c>
      <c r="T7" s="57"/>
      <c r="U7" s="56"/>
    </row>
    <row r="8" spans="1:21" s="50" customFormat="1" x14ac:dyDescent="0.25">
      <c r="A8" s="60">
        <v>3</v>
      </c>
      <c r="B8" s="59"/>
      <c r="C8" s="57" t="s">
        <v>584</v>
      </c>
      <c r="D8" s="58">
        <v>12</v>
      </c>
      <c r="E8" s="57" t="s">
        <v>601</v>
      </c>
      <c r="F8" s="94">
        <v>375</v>
      </c>
      <c r="G8" s="93">
        <f t="shared" si="0"/>
        <v>4500</v>
      </c>
      <c r="H8" s="57"/>
      <c r="I8" s="96">
        <v>375</v>
      </c>
      <c r="J8" s="93">
        <f t="shared" si="1"/>
        <v>4500</v>
      </c>
      <c r="K8" s="95"/>
      <c r="L8" s="97">
        <v>375</v>
      </c>
      <c r="M8" s="93">
        <f t="shared" si="2"/>
        <v>4500</v>
      </c>
      <c r="N8" s="57"/>
      <c r="O8" s="137">
        <f t="shared" si="5"/>
        <v>375</v>
      </c>
      <c r="P8" s="93">
        <f t="shared" si="3"/>
        <v>4500</v>
      </c>
      <c r="Q8" s="95"/>
      <c r="R8" s="139">
        <f t="shared" si="6"/>
        <v>375</v>
      </c>
      <c r="S8" s="93">
        <f t="shared" si="4"/>
        <v>4500</v>
      </c>
      <c r="T8" s="57"/>
      <c r="U8" s="56"/>
    </row>
    <row r="9" spans="1:21" s="50" customFormat="1" x14ac:dyDescent="0.25">
      <c r="A9" s="60">
        <v>4</v>
      </c>
      <c r="B9" s="59"/>
      <c r="C9" s="57" t="s">
        <v>582</v>
      </c>
      <c r="D9" s="58">
        <v>12</v>
      </c>
      <c r="E9" s="57" t="s">
        <v>601</v>
      </c>
      <c r="F9" s="94">
        <v>500</v>
      </c>
      <c r="G9" s="93">
        <f t="shared" si="0"/>
        <v>6000</v>
      </c>
      <c r="H9" s="57"/>
      <c r="I9" s="96">
        <v>500</v>
      </c>
      <c r="J9" s="93">
        <f t="shared" si="1"/>
        <v>6000</v>
      </c>
      <c r="K9" s="95"/>
      <c r="L9" s="97">
        <v>500</v>
      </c>
      <c r="M9" s="93">
        <f t="shared" si="2"/>
        <v>6000</v>
      </c>
      <c r="N9" s="57"/>
      <c r="O9" s="137">
        <f t="shared" si="5"/>
        <v>500</v>
      </c>
      <c r="P9" s="93">
        <f t="shared" si="3"/>
        <v>6000</v>
      </c>
      <c r="Q9" s="95"/>
      <c r="R9" s="139">
        <f t="shared" si="6"/>
        <v>500</v>
      </c>
      <c r="S9" s="93">
        <f t="shared" si="4"/>
        <v>6000</v>
      </c>
      <c r="T9" s="57"/>
      <c r="U9" s="56"/>
    </row>
    <row r="10" spans="1:21" s="50" customFormat="1" x14ac:dyDescent="0.25">
      <c r="A10" s="60">
        <v>5</v>
      </c>
      <c r="B10" s="59"/>
      <c r="C10" s="57"/>
      <c r="D10" s="58"/>
      <c r="E10" s="57"/>
      <c r="F10" s="97"/>
      <c r="G10" s="93">
        <f t="shared" si="0"/>
        <v>0</v>
      </c>
      <c r="H10" s="57"/>
      <c r="I10" s="99"/>
      <c r="J10" s="93">
        <f t="shared" si="1"/>
        <v>0</v>
      </c>
      <c r="K10" s="95"/>
      <c r="L10" s="97"/>
      <c r="M10" s="93">
        <f t="shared" si="2"/>
        <v>0</v>
      </c>
      <c r="N10" s="57"/>
      <c r="O10" s="99"/>
      <c r="P10" s="93">
        <f t="shared" si="3"/>
        <v>0</v>
      </c>
      <c r="Q10" s="95"/>
      <c r="R10" s="97"/>
      <c r="S10" s="93">
        <f t="shared" si="4"/>
        <v>0</v>
      </c>
      <c r="T10" s="57"/>
      <c r="U10" s="56"/>
    </row>
    <row r="11" spans="1:21" s="50" customFormat="1" ht="15.75" thickBot="1" x14ac:dyDescent="0.3">
      <c r="A11" s="60">
        <v>6</v>
      </c>
      <c r="B11" s="59"/>
      <c r="C11" s="57"/>
      <c r="D11" s="58"/>
      <c r="E11" s="57"/>
      <c r="F11" s="97"/>
      <c r="G11" s="93">
        <f t="shared" si="0"/>
        <v>0</v>
      </c>
      <c r="H11" s="57"/>
      <c r="I11" s="99"/>
      <c r="J11" s="93">
        <f t="shared" si="1"/>
        <v>0</v>
      </c>
      <c r="K11" s="95"/>
      <c r="L11" s="97"/>
      <c r="M11" s="93">
        <f t="shared" si="2"/>
        <v>0</v>
      </c>
      <c r="N11" s="57"/>
      <c r="O11" s="99"/>
      <c r="P11" s="93">
        <f t="shared" si="3"/>
        <v>0</v>
      </c>
      <c r="Q11" s="95"/>
      <c r="R11" s="97"/>
      <c r="S11" s="93">
        <f t="shared" si="4"/>
        <v>0</v>
      </c>
      <c r="T11" s="57"/>
      <c r="U11" s="56"/>
    </row>
    <row r="12" spans="1:21" s="40" customFormat="1" ht="15.75" thickBot="1" x14ac:dyDescent="0.3">
      <c r="A12" s="89"/>
      <c r="B12" s="88" t="s">
        <v>162</v>
      </c>
      <c r="C12" s="83"/>
      <c r="D12" s="88"/>
      <c r="E12" s="83"/>
      <c r="F12" s="85"/>
      <c r="G12" s="84">
        <f>SUM(G6:G11)</f>
        <v>18540</v>
      </c>
      <c r="H12" s="83"/>
      <c r="I12" s="87"/>
      <c r="J12" s="84">
        <f>SUM(J6:J11)</f>
        <v>18540</v>
      </c>
      <c r="K12" s="86"/>
      <c r="L12" s="85"/>
      <c r="M12" s="84">
        <f>SUM(M6:M11)</f>
        <v>18240</v>
      </c>
      <c r="N12" s="83"/>
      <c r="O12" s="87"/>
      <c r="P12" s="84">
        <f>SUM(P6:P11)</f>
        <v>18540</v>
      </c>
      <c r="Q12" s="86"/>
      <c r="R12" s="85"/>
      <c r="S12" s="84">
        <f>SUM(S6:S11)</f>
        <v>18540</v>
      </c>
      <c r="T12" s="83"/>
      <c r="U12" s="82"/>
    </row>
    <row r="13" spans="1:21" s="66" customFormat="1" ht="15.75" thickBot="1" x14ac:dyDescent="0.3">
      <c r="A13" s="81"/>
      <c r="B13" s="70" t="s">
        <v>161</v>
      </c>
      <c r="C13" s="68"/>
      <c r="D13" s="70"/>
      <c r="E13" s="68"/>
      <c r="F13" s="73"/>
      <c r="G13" s="69">
        <f>RANK(G12,$G12:$S12,1)</f>
        <v>2</v>
      </c>
      <c r="H13" s="68"/>
      <c r="I13" s="80"/>
      <c r="J13" s="69">
        <f>RANK(J12,$G12:$S12,1)</f>
        <v>2</v>
      </c>
      <c r="K13" s="71"/>
      <c r="L13" s="73"/>
      <c r="M13" s="69">
        <f>RANK(M12,$G12:$S12,1)</f>
        <v>1</v>
      </c>
      <c r="N13" s="68"/>
      <c r="O13" s="80"/>
      <c r="P13" s="69">
        <f>RANK(P12,$G12:$S12,1)</f>
        <v>2</v>
      </c>
      <c r="Q13" s="71"/>
      <c r="R13" s="73"/>
      <c r="S13" s="69">
        <f>RANK(S12,$G12:$S12,1)</f>
        <v>2</v>
      </c>
      <c r="T13" s="68"/>
      <c r="U13" s="67"/>
    </row>
    <row r="14" spans="1:21" s="50" customFormat="1" x14ac:dyDescent="0.25">
      <c r="A14" s="65"/>
      <c r="B14" s="64"/>
      <c r="C14" s="62"/>
      <c r="D14" s="63"/>
      <c r="E14" s="62"/>
      <c r="F14" s="294"/>
      <c r="G14" s="295"/>
      <c r="H14" s="296"/>
      <c r="I14" s="294"/>
      <c r="J14" s="295"/>
      <c r="K14" s="296"/>
      <c r="L14" s="294"/>
      <c r="M14" s="295"/>
      <c r="N14" s="296"/>
      <c r="O14" s="294"/>
      <c r="P14" s="295"/>
      <c r="Q14" s="296"/>
      <c r="R14" s="294"/>
      <c r="S14" s="295"/>
      <c r="T14" s="296"/>
      <c r="U14" s="61"/>
    </row>
    <row r="15" spans="1:21" s="50" customFormat="1" x14ac:dyDescent="0.25">
      <c r="A15" s="60"/>
      <c r="B15" s="59" t="s">
        <v>160</v>
      </c>
      <c r="C15" s="57" t="s">
        <v>159</v>
      </c>
      <c r="D15" s="58"/>
      <c r="E15" s="57"/>
      <c r="F15" s="292"/>
      <c r="G15" s="290"/>
      <c r="H15" s="291"/>
      <c r="I15" s="292"/>
      <c r="J15" s="290"/>
      <c r="K15" s="291"/>
      <c r="L15" s="292" t="s">
        <v>644</v>
      </c>
      <c r="M15" s="290"/>
      <c r="N15" s="291"/>
      <c r="O15" s="292"/>
      <c r="P15" s="290"/>
      <c r="Q15" s="291"/>
      <c r="R15" s="292"/>
      <c r="S15" s="290"/>
      <c r="T15" s="291"/>
      <c r="U15" s="56"/>
    </row>
    <row r="16" spans="1:21" s="50" customFormat="1" x14ac:dyDescent="0.25">
      <c r="A16" s="60"/>
      <c r="B16" s="59"/>
      <c r="C16" s="57" t="s">
        <v>157</v>
      </c>
      <c r="D16" s="58"/>
      <c r="E16" s="57"/>
      <c r="F16" s="292"/>
      <c r="G16" s="290"/>
      <c r="H16" s="291"/>
      <c r="I16" s="292"/>
      <c r="J16" s="290"/>
      <c r="K16" s="291"/>
      <c r="L16" s="292"/>
      <c r="M16" s="290"/>
      <c r="N16" s="291"/>
      <c r="O16" s="292"/>
      <c r="P16" s="290"/>
      <c r="Q16" s="291"/>
      <c r="R16" s="292"/>
      <c r="S16" s="290"/>
      <c r="T16" s="291"/>
      <c r="U16" s="56"/>
    </row>
    <row r="17" spans="1:21" s="50" customFormat="1" x14ac:dyDescent="0.25">
      <c r="A17" s="60"/>
      <c r="B17" s="59"/>
      <c r="C17" s="57" t="s">
        <v>154</v>
      </c>
      <c r="D17" s="58"/>
      <c r="E17" s="57"/>
      <c r="F17" s="292" t="s">
        <v>593</v>
      </c>
      <c r="G17" s="290"/>
      <c r="H17" s="291"/>
      <c r="I17" s="292" t="s">
        <v>593</v>
      </c>
      <c r="J17" s="290"/>
      <c r="K17" s="291"/>
      <c r="L17" s="292" t="s">
        <v>354</v>
      </c>
      <c r="M17" s="290"/>
      <c r="N17" s="291"/>
      <c r="O17" s="292"/>
      <c r="P17" s="290"/>
      <c r="Q17" s="291"/>
      <c r="R17" s="292"/>
      <c r="S17" s="290"/>
      <c r="T17" s="291"/>
      <c r="U17" s="56"/>
    </row>
    <row r="18" spans="1:21" s="50" customFormat="1" x14ac:dyDescent="0.25">
      <c r="A18" s="60"/>
      <c r="B18" s="59"/>
      <c r="C18" s="57"/>
      <c r="D18" s="58"/>
      <c r="E18" s="57"/>
      <c r="F18" s="292"/>
      <c r="G18" s="290"/>
      <c r="H18" s="291"/>
      <c r="I18" s="292"/>
      <c r="J18" s="290"/>
      <c r="K18" s="291"/>
      <c r="L18" s="292"/>
      <c r="M18" s="290"/>
      <c r="N18" s="291"/>
      <c r="O18" s="292"/>
      <c r="P18" s="290"/>
      <c r="Q18" s="291"/>
      <c r="R18" s="292"/>
      <c r="S18" s="290"/>
      <c r="T18" s="291"/>
      <c r="U18" s="56"/>
    </row>
    <row r="19" spans="1:21" s="50" customFormat="1" ht="15.75" thickBot="1" x14ac:dyDescent="0.3">
      <c r="A19" s="79"/>
      <c r="B19" s="78"/>
      <c r="C19" s="76"/>
      <c r="D19" s="77"/>
      <c r="E19" s="76"/>
      <c r="F19" s="284"/>
      <c r="G19" s="285"/>
      <c r="H19" s="286"/>
      <c r="I19" s="343"/>
      <c r="J19" s="344"/>
      <c r="K19" s="345"/>
      <c r="L19" s="343"/>
      <c r="M19" s="344"/>
      <c r="N19" s="345"/>
      <c r="O19" s="343"/>
      <c r="P19" s="344"/>
      <c r="Q19" s="345"/>
      <c r="R19" s="343"/>
      <c r="S19" s="344"/>
      <c r="T19" s="345"/>
      <c r="U19" s="75"/>
    </row>
    <row r="20" spans="1:21" s="66" customFormat="1" ht="15.75" thickBot="1" x14ac:dyDescent="0.3">
      <c r="A20" s="74"/>
      <c r="B20" s="70" t="s">
        <v>148</v>
      </c>
      <c r="C20" s="68"/>
      <c r="D20" s="70"/>
      <c r="E20" s="68"/>
      <c r="F20" s="73"/>
      <c r="G20" s="69">
        <f>G13</f>
        <v>2</v>
      </c>
      <c r="H20" s="68"/>
      <c r="I20" s="72"/>
      <c r="J20" s="69">
        <f>J13</f>
        <v>2</v>
      </c>
      <c r="K20" s="71"/>
      <c r="L20" s="70"/>
      <c r="M20" s="69">
        <f>M13</f>
        <v>1</v>
      </c>
      <c r="N20" s="68"/>
      <c r="O20" s="72"/>
      <c r="P20" s="69">
        <f>P13</f>
        <v>2</v>
      </c>
      <c r="Q20" s="71"/>
      <c r="R20" s="70"/>
      <c r="S20" s="69">
        <f>S13</f>
        <v>2</v>
      </c>
      <c r="T20" s="68"/>
      <c r="U20" s="67"/>
    </row>
    <row r="21" spans="1:21" s="50" customFormat="1" x14ac:dyDescent="0.25">
      <c r="A21" s="65"/>
      <c r="B21" s="64"/>
      <c r="C21" s="62"/>
      <c r="D21" s="63"/>
      <c r="E21" s="62"/>
      <c r="F21" s="294" t="s">
        <v>600</v>
      </c>
      <c r="G21" s="295"/>
      <c r="H21" s="296"/>
      <c r="I21" s="346"/>
      <c r="J21" s="347"/>
      <c r="K21" s="348"/>
      <c r="L21" s="346"/>
      <c r="M21" s="347"/>
      <c r="N21" s="348"/>
      <c r="O21" s="346"/>
      <c r="P21" s="347"/>
      <c r="Q21" s="348"/>
      <c r="R21" s="346"/>
      <c r="S21" s="347"/>
      <c r="T21" s="348"/>
      <c r="U21" s="61"/>
    </row>
    <row r="22" spans="1:21" s="50" customFormat="1" x14ac:dyDescent="0.25">
      <c r="A22" s="60"/>
      <c r="B22" s="59" t="s">
        <v>147</v>
      </c>
      <c r="C22" s="57" t="s">
        <v>146</v>
      </c>
      <c r="D22" s="58"/>
      <c r="E22" s="57"/>
      <c r="F22" s="292" t="s">
        <v>35</v>
      </c>
      <c r="G22" s="290"/>
      <c r="H22" s="291"/>
      <c r="I22" s="340" t="s">
        <v>599</v>
      </c>
      <c r="J22" s="341"/>
      <c r="K22" s="342"/>
      <c r="L22" s="340" t="s">
        <v>121</v>
      </c>
      <c r="M22" s="341"/>
      <c r="N22" s="342"/>
      <c r="O22" s="340"/>
      <c r="P22" s="341"/>
      <c r="Q22" s="342"/>
      <c r="R22" s="340"/>
      <c r="S22" s="341"/>
      <c r="T22" s="342"/>
      <c r="U22" s="56"/>
    </row>
    <row r="23" spans="1:21" s="50" customFormat="1" x14ac:dyDescent="0.25">
      <c r="A23" s="60"/>
      <c r="B23" s="59"/>
      <c r="C23" s="57" t="s">
        <v>144</v>
      </c>
      <c r="D23" s="58"/>
      <c r="E23" s="57"/>
      <c r="F23" s="289" t="s">
        <v>645</v>
      </c>
      <c r="G23" s="290"/>
      <c r="H23" s="291"/>
      <c r="I23" s="289" t="s">
        <v>598</v>
      </c>
      <c r="J23" s="341"/>
      <c r="K23" s="342"/>
      <c r="L23" s="289" t="s">
        <v>123</v>
      </c>
      <c r="M23" s="341"/>
      <c r="N23" s="342"/>
      <c r="O23" s="340"/>
      <c r="P23" s="341"/>
      <c r="Q23" s="342"/>
      <c r="R23" s="340"/>
      <c r="S23" s="341"/>
      <c r="T23" s="342"/>
      <c r="U23" s="56"/>
    </row>
    <row r="24" spans="1:21" s="50" customFormat="1" x14ac:dyDescent="0.25">
      <c r="A24" s="60"/>
      <c r="B24" s="59"/>
      <c r="C24" s="57" t="s">
        <v>142</v>
      </c>
      <c r="D24" s="58"/>
      <c r="E24" s="57"/>
      <c r="F24" s="292" t="s">
        <v>238</v>
      </c>
      <c r="G24" s="290"/>
      <c r="H24" s="291"/>
      <c r="I24" s="340" t="s">
        <v>597</v>
      </c>
      <c r="J24" s="341"/>
      <c r="K24" s="342"/>
      <c r="L24" s="340" t="s">
        <v>122</v>
      </c>
      <c r="M24" s="341"/>
      <c r="N24" s="342"/>
      <c r="O24" s="340"/>
      <c r="P24" s="341"/>
      <c r="Q24" s="342"/>
      <c r="R24" s="340"/>
      <c r="S24" s="341"/>
      <c r="T24" s="342"/>
      <c r="U24" s="56"/>
    </row>
    <row r="25" spans="1:21" s="50" customFormat="1" ht="15.75" thickBot="1" x14ac:dyDescent="0.3">
      <c r="A25" s="55"/>
      <c r="B25" s="54"/>
      <c r="C25" s="52"/>
      <c r="D25" s="53"/>
      <c r="E25" s="52"/>
      <c r="F25" s="284"/>
      <c r="G25" s="285"/>
      <c r="H25" s="286"/>
      <c r="I25" s="343"/>
      <c r="J25" s="344"/>
      <c r="K25" s="345"/>
      <c r="L25" s="343"/>
      <c r="M25" s="344"/>
      <c r="N25" s="345"/>
      <c r="O25" s="343"/>
      <c r="P25" s="344"/>
      <c r="Q25" s="345"/>
      <c r="R25" s="343"/>
      <c r="S25" s="344"/>
      <c r="T25" s="345"/>
      <c r="U25" s="51"/>
    </row>
    <row r="27" spans="1:21" x14ac:dyDescent="0.25">
      <c r="A27" s="38" t="s">
        <v>140</v>
      </c>
      <c r="B27" s="44" t="s">
        <v>139</v>
      </c>
    </row>
    <row r="33" spans="1:6" x14ac:dyDescent="0.25">
      <c r="A33" s="49" t="s">
        <v>138</v>
      </c>
      <c r="B33"/>
      <c r="C33"/>
      <c r="D33" s="121"/>
      <c r="E33" s="121"/>
      <c r="F33" s="252"/>
    </row>
    <row r="34" spans="1:6" x14ac:dyDescent="0.25">
      <c r="A34" s="48" t="s">
        <v>137</v>
      </c>
      <c r="B34" s="47" t="s">
        <v>136</v>
      </c>
      <c r="C34" s="120" t="s">
        <v>135</v>
      </c>
      <c r="D34" s="120"/>
      <c r="E34" s="120"/>
      <c r="F34" s="120"/>
    </row>
    <row r="35" spans="1:6" x14ac:dyDescent="0.25">
      <c r="A35" s="44"/>
      <c r="B35" s="45"/>
      <c r="C35" s="119"/>
      <c r="D35" s="119"/>
      <c r="E35" s="119"/>
      <c r="F35" s="119"/>
    </row>
    <row r="36" spans="1:6" x14ac:dyDescent="0.25">
      <c r="A36" s="44"/>
      <c r="B36" s="43"/>
      <c r="C36" s="119"/>
      <c r="D36" s="119"/>
      <c r="E36" s="119"/>
      <c r="F36" s="119"/>
    </row>
    <row r="37" spans="1:6" x14ac:dyDescent="0.25">
      <c r="A37"/>
      <c r="B37" s="43"/>
      <c r="C37" s="119"/>
      <c r="D37" s="119"/>
      <c r="E37" s="119"/>
      <c r="F37" s="119"/>
    </row>
    <row r="38" spans="1:6" x14ac:dyDescent="0.25">
      <c r="A38"/>
      <c r="B38" s="42"/>
      <c r="C38" s="119"/>
      <c r="D38" s="119"/>
      <c r="E38" s="119"/>
      <c r="F38" s="119"/>
    </row>
    <row r="39" spans="1:6" x14ac:dyDescent="0.25">
      <c r="A39"/>
      <c r="B39" s="42"/>
      <c r="C39" s="119"/>
      <c r="D39" s="119"/>
      <c r="E39" s="119"/>
      <c r="F39" s="119"/>
    </row>
  </sheetData>
  <mergeCells count="68">
    <mergeCell ref="M4:N4"/>
    <mergeCell ref="P4:Q4"/>
    <mergeCell ref="S4:T4"/>
    <mergeCell ref="U4:U5"/>
    <mergeCell ref="A4:A5"/>
    <mergeCell ref="B4:B5"/>
    <mergeCell ref="C4:C5"/>
    <mergeCell ref="D4:D5"/>
    <mergeCell ref="E4:E5"/>
    <mergeCell ref="J4:K4"/>
    <mergeCell ref="G4:H4"/>
    <mergeCell ref="F14:H14"/>
    <mergeCell ref="F15:H15"/>
    <mergeCell ref="F16:H16"/>
    <mergeCell ref="F17:H17"/>
    <mergeCell ref="D1:F1"/>
    <mergeCell ref="D2:F2"/>
    <mergeCell ref="I23:K23"/>
    <mergeCell ref="I24:K24"/>
    <mergeCell ref="I25:K25"/>
    <mergeCell ref="F18:H18"/>
    <mergeCell ref="F19:H19"/>
    <mergeCell ref="F21:H21"/>
    <mergeCell ref="F22:H22"/>
    <mergeCell ref="F23:H23"/>
    <mergeCell ref="F24:H24"/>
    <mergeCell ref="F25:H25"/>
    <mergeCell ref="I19:K19"/>
    <mergeCell ref="I21:K21"/>
    <mergeCell ref="I22:K22"/>
    <mergeCell ref="I15:K15"/>
    <mergeCell ref="I14:K14"/>
    <mergeCell ref="I16:K16"/>
    <mergeCell ref="I17:K17"/>
    <mergeCell ref="I18:K18"/>
    <mergeCell ref="L14:N14"/>
    <mergeCell ref="L15:N15"/>
    <mergeCell ref="L16:N16"/>
    <mergeCell ref="L17:N17"/>
    <mergeCell ref="L18:N18"/>
    <mergeCell ref="O17:Q17"/>
    <mergeCell ref="O18:Q18"/>
    <mergeCell ref="O19:Q19"/>
    <mergeCell ref="O21:Q21"/>
    <mergeCell ref="R14:T14"/>
    <mergeCell ref="R15:T15"/>
    <mergeCell ref="R16:T16"/>
    <mergeCell ref="R17:T17"/>
    <mergeCell ref="R18:T18"/>
    <mergeCell ref="O14:Q14"/>
    <mergeCell ref="O15:Q15"/>
    <mergeCell ref="O16:Q16"/>
    <mergeCell ref="L22:N22"/>
    <mergeCell ref="O22:Q22"/>
    <mergeCell ref="R25:T25"/>
    <mergeCell ref="R19:T19"/>
    <mergeCell ref="R21:T21"/>
    <mergeCell ref="R22:T22"/>
    <mergeCell ref="R23:T23"/>
    <mergeCell ref="R24:T24"/>
    <mergeCell ref="O23:Q23"/>
    <mergeCell ref="O24:Q24"/>
    <mergeCell ref="O25:Q25"/>
    <mergeCell ref="L21:N21"/>
    <mergeCell ref="L19:N19"/>
    <mergeCell ref="L23:N23"/>
    <mergeCell ref="L24:N24"/>
    <mergeCell ref="L25:N25"/>
  </mergeCells>
  <conditionalFormatting sqref="F6:F11 I6:I11 L6:L11 O6:O11 R6:R11">
    <cfRule type="expression" dxfId="23" priority="6">
      <formula>F6=MIN($F6,$I6,$L6,$O6,$R6)</formula>
    </cfRule>
  </conditionalFormatting>
  <conditionalFormatting sqref="G12 J12 M12 P12 S12">
    <cfRule type="expression" dxfId="22" priority="5">
      <formula>G12=MIN($G$12,$J$12,$M$12,$P$12,$S$12)</formula>
    </cfRule>
  </conditionalFormatting>
  <conditionalFormatting sqref="G13 J13 M13 P13 S13">
    <cfRule type="expression" dxfId="21" priority="4">
      <formula>G13=MIN($G$13,$J$13,$M$13,$P$13,$S$13)</formula>
    </cfRule>
  </conditionalFormatting>
  <conditionalFormatting sqref="G20 J20 M20 P20 S20">
    <cfRule type="expression" dxfId="20" priority="3">
      <formula>G20=MIN($G$20,$J$20,$M$20,$P$20,$S$20)</formula>
    </cfRule>
  </conditionalFormatting>
  <conditionalFormatting sqref="A20:XFD20 A14:F19 A26:XFD32 A21:F25 I14:I19 I21:I25 L14:L19 L21:L25 O14:O19 O21:O25 R14:R19 U14:XFD19 R21:R25 U21:XFD25 A1:XFD13 A40:XFD1048576 G33:XFD39">
    <cfRule type="expression" priority="2" stopIfTrue="1">
      <formula>ISBLANK(A1)=TRUE</formula>
    </cfRule>
  </conditionalFormatting>
  <conditionalFormatting sqref="A33:F39">
    <cfRule type="expression" priority="1" stopIfTrue="1">
      <formula>ISBLANK(A33)=TRUE</formula>
    </cfRule>
  </conditionalFormatting>
  <hyperlinks>
    <hyperlink ref="F23" r:id="rId1" xr:uid="{A517B30E-F4B6-4D25-87DD-E448D2DFB2F7}"/>
    <hyperlink ref="L23" r:id="rId2" xr:uid="{89BEDD71-2E8C-443B-895C-D1F130C8782C}"/>
    <hyperlink ref="I23" r:id="rId3" xr:uid="{356D0930-E9C9-4747-9A93-7BA67A15D8A2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F66E9-057D-4B3F-9E34-7F66CF458092}">
  <sheetPr>
    <pageSetUpPr fitToPage="1"/>
  </sheetPr>
  <dimension ref="A1:U43"/>
  <sheetViews>
    <sheetView zoomScale="80" zoomScaleNormal="80" workbookViewId="0">
      <selection activeCell="A37" sqref="A37:F43"/>
    </sheetView>
  </sheetViews>
  <sheetFormatPr defaultColWidth="9.140625" defaultRowHeight="15" x14ac:dyDescent="0.25"/>
  <cols>
    <col min="1" max="1" width="9.140625" style="38"/>
    <col min="2" max="2" width="20.7109375" style="40" customWidth="1"/>
    <col min="3" max="3" width="20.7109375" style="38" customWidth="1"/>
    <col min="4" max="5" width="8.7109375" style="38" customWidth="1"/>
    <col min="6" max="7" width="12.7109375" style="39" customWidth="1"/>
    <col min="8" max="9" width="12.7109375" style="38" customWidth="1"/>
    <col min="10" max="11" width="14" style="38" customWidth="1"/>
    <col min="12" max="20" width="12.7109375" style="38" customWidth="1"/>
    <col min="21" max="21" width="20.7109375" style="38" customWidth="1"/>
    <col min="22" max="16384" width="9.140625" style="3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628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43852</v>
      </c>
      <c r="E2" s="301"/>
      <c r="F2" s="301"/>
      <c r="G2" s="114"/>
    </row>
    <row r="3" spans="1:21" ht="15.75" thickBot="1" x14ac:dyDescent="0.3"/>
    <row r="4" spans="1:21" s="40" customFormat="1" x14ac:dyDescent="0.25">
      <c r="A4" s="320" t="s">
        <v>193</v>
      </c>
      <c r="B4" s="322" t="s">
        <v>192</v>
      </c>
      <c r="C4" s="319" t="s">
        <v>191</v>
      </c>
      <c r="D4" s="322" t="s">
        <v>190</v>
      </c>
      <c r="E4" s="319" t="s">
        <v>189</v>
      </c>
      <c r="F4" s="112" t="s">
        <v>184</v>
      </c>
      <c r="G4" s="317" t="s">
        <v>627</v>
      </c>
      <c r="H4" s="319"/>
      <c r="I4" s="113" t="s">
        <v>184</v>
      </c>
      <c r="J4" s="317" t="s">
        <v>124</v>
      </c>
      <c r="K4" s="318"/>
      <c r="L4" s="112" t="s">
        <v>184</v>
      </c>
      <c r="M4" s="317" t="s">
        <v>626</v>
      </c>
      <c r="N4" s="319"/>
      <c r="O4" s="113" t="s">
        <v>184</v>
      </c>
      <c r="P4" s="317" t="s">
        <v>625</v>
      </c>
      <c r="Q4" s="318"/>
      <c r="R4" s="112" t="s">
        <v>184</v>
      </c>
      <c r="S4" s="317" t="s">
        <v>703</v>
      </c>
      <c r="T4" s="319"/>
      <c r="U4" s="325" t="s">
        <v>182</v>
      </c>
    </row>
    <row r="5" spans="1:21" ht="15.75" thickBot="1" x14ac:dyDescent="0.3">
      <c r="A5" s="321"/>
      <c r="B5" s="323"/>
      <c r="C5" s="324"/>
      <c r="D5" s="323"/>
      <c r="E5" s="324"/>
      <c r="F5" s="109" t="s">
        <v>181</v>
      </c>
      <c r="G5" s="108" t="s">
        <v>162</v>
      </c>
      <c r="H5" s="107" t="s">
        <v>180</v>
      </c>
      <c r="I5" s="111" t="s">
        <v>181</v>
      </c>
      <c r="J5" s="108" t="s">
        <v>162</v>
      </c>
      <c r="K5" s="110" t="s">
        <v>180</v>
      </c>
      <c r="L5" s="109" t="s">
        <v>181</v>
      </c>
      <c r="M5" s="108" t="s">
        <v>162</v>
      </c>
      <c r="N5" s="107" t="s">
        <v>180</v>
      </c>
      <c r="O5" s="111" t="s">
        <v>181</v>
      </c>
      <c r="P5" s="108" t="s">
        <v>162</v>
      </c>
      <c r="Q5" s="110" t="s">
        <v>180</v>
      </c>
      <c r="R5" s="109" t="s">
        <v>181</v>
      </c>
      <c r="S5" s="108" t="s">
        <v>162</v>
      </c>
      <c r="T5" s="107" t="s">
        <v>180</v>
      </c>
      <c r="U5" s="326"/>
    </row>
    <row r="6" spans="1:21" s="50" customFormat="1" x14ac:dyDescent="0.25">
      <c r="A6" s="65">
        <v>1</v>
      </c>
      <c r="B6" s="64" t="s">
        <v>624</v>
      </c>
      <c r="C6" s="62" t="s">
        <v>621</v>
      </c>
      <c r="D6" s="63">
        <v>30</v>
      </c>
      <c r="E6" s="62" t="s">
        <v>223</v>
      </c>
      <c r="F6" s="103">
        <v>100</v>
      </c>
      <c r="G6" s="102">
        <f t="shared" ref="G6:G15" si="0">$D6*F6</f>
        <v>3000</v>
      </c>
      <c r="H6" s="62"/>
      <c r="I6" s="105">
        <v>90</v>
      </c>
      <c r="J6" s="102">
        <f t="shared" ref="J6:J15" si="1">$D6*I6</f>
        <v>2700</v>
      </c>
      <c r="K6" s="104"/>
      <c r="L6" s="103">
        <v>170</v>
      </c>
      <c r="M6" s="102">
        <f t="shared" ref="M6:M15" si="2">$D6*L6</f>
        <v>5100</v>
      </c>
      <c r="N6" s="62"/>
      <c r="O6" s="105">
        <v>180</v>
      </c>
      <c r="P6" s="102">
        <f t="shared" ref="P6:P15" si="3">$D6*O6</f>
        <v>5400</v>
      </c>
      <c r="Q6" s="104"/>
      <c r="R6" s="201">
        <v>125</v>
      </c>
      <c r="S6" s="102">
        <f t="shared" ref="S6:S15" si="4">$D6*R6</f>
        <v>3750</v>
      </c>
      <c r="T6" s="62"/>
      <c r="U6" s="61"/>
    </row>
    <row r="7" spans="1:21" s="50" customFormat="1" x14ac:dyDescent="0.25">
      <c r="A7" s="60">
        <v>2</v>
      </c>
      <c r="B7" s="59" t="s">
        <v>623</v>
      </c>
      <c r="C7" s="57" t="s">
        <v>621</v>
      </c>
      <c r="D7" s="58">
        <v>5</v>
      </c>
      <c r="E7" s="57" t="s">
        <v>223</v>
      </c>
      <c r="F7" s="97">
        <v>35</v>
      </c>
      <c r="G7" s="93">
        <f t="shared" si="0"/>
        <v>175</v>
      </c>
      <c r="H7" s="57"/>
      <c r="I7" s="99">
        <v>30</v>
      </c>
      <c r="J7" s="93">
        <f t="shared" si="1"/>
        <v>150</v>
      </c>
      <c r="K7" s="95"/>
      <c r="L7" s="94">
        <v>60</v>
      </c>
      <c r="M7" s="93">
        <f t="shared" si="2"/>
        <v>300</v>
      </c>
      <c r="N7" s="57"/>
      <c r="O7" s="99">
        <v>60</v>
      </c>
      <c r="P7" s="93">
        <f t="shared" si="3"/>
        <v>300</v>
      </c>
      <c r="Q7" s="95"/>
      <c r="R7" s="201">
        <v>45</v>
      </c>
      <c r="S7" s="93">
        <f t="shared" si="4"/>
        <v>225</v>
      </c>
      <c r="T7" s="57"/>
      <c r="U7" s="56"/>
    </row>
    <row r="8" spans="1:21" s="50" customFormat="1" x14ac:dyDescent="0.25">
      <c r="A8" s="60">
        <v>3</v>
      </c>
      <c r="B8" s="59" t="s">
        <v>622</v>
      </c>
      <c r="C8" s="57" t="s">
        <v>621</v>
      </c>
      <c r="D8" s="58">
        <v>2</v>
      </c>
      <c r="E8" s="57" t="s">
        <v>223</v>
      </c>
      <c r="F8" s="94">
        <v>33</v>
      </c>
      <c r="G8" s="93">
        <f t="shared" si="0"/>
        <v>66</v>
      </c>
      <c r="H8" s="57"/>
      <c r="I8" s="99">
        <v>20</v>
      </c>
      <c r="J8" s="93">
        <f t="shared" si="1"/>
        <v>40</v>
      </c>
      <c r="K8" s="95"/>
      <c r="L8" s="94">
        <v>33</v>
      </c>
      <c r="M8" s="93">
        <f t="shared" si="2"/>
        <v>66</v>
      </c>
      <c r="N8" s="57"/>
      <c r="O8" s="99">
        <v>33</v>
      </c>
      <c r="P8" s="93">
        <f t="shared" si="3"/>
        <v>66</v>
      </c>
      <c r="Q8" s="95"/>
      <c r="R8" s="201">
        <v>50</v>
      </c>
      <c r="S8" s="93">
        <f t="shared" si="4"/>
        <v>100</v>
      </c>
      <c r="T8" s="57"/>
      <c r="U8" s="56"/>
    </row>
    <row r="9" spans="1:21" s="50" customFormat="1" x14ac:dyDescent="0.25">
      <c r="A9" s="60">
        <v>4</v>
      </c>
      <c r="B9" s="59" t="s">
        <v>620</v>
      </c>
      <c r="C9" s="57"/>
      <c r="D9" s="58">
        <v>2</v>
      </c>
      <c r="E9" s="57" t="s">
        <v>223</v>
      </c>
      <c r="F9" s="97">
        <v>20</v>
      </c>
      <c r="G9" s="93">
        <f t="shared" si="0"/>
        <v>40</v>
      </c>
      <c r="H9" s="57"/>
      <c r="I9" s="99">
        <v>20</v>
      </c>
      <c r="J9" s="93">
        <f t="shared" si="1"/>
        <v>40</v>
      </c>
      <c r="K9" s="95"/>
      <c r="L9" s="97">
        <v>35</v>
      </c>
      <c r="M9" s="93">
        <f t="shared" si="2"/>
        <v>70</v>
      </c>
      <c r="N9" s="57"/>
      <c r="O9" s="99">
        <v>33</v>
      </c>
      <c r="P9" s="93">
        <f t="shared" si="3"/>
        <v>66</v>
      </c>
      <c r="Q9" s="95"/>
      <c r="R9" s="201">
        <v>25</v>
      </c>
      <c r="S9" s="93">
        <f t="shared" si="4"/>
        <v>50</v>
      </c>
      <c r="T9" s="57"/>
      <c r="U9" s="56"/>
    </row>
    <row r="10" spans="1:21" s="50" customFormat="1" x14ac:dyDescent="0.25">
      <c r="A10" s="60">
        <v>5</v>
      </c>
      <c r="B10" s="59" t="s">
        <v>619</v>
      </c>
      <c r="C10" s="57"/>
      <c r="D10" s="58">
        <v>2</v>
      </c>
      <c r="E10" s="57" t="s">
        <v>223</v>
      </c>
      <c r="F10" s="97">
        <v>130</v>
      </c>
      <c r="G10" s="93">
        <f t="shared" si="0"/>
        <v>260</v>
      </c>
      <c r="H10" s="57"/>
      <c r="I10" s="99">
        <v>90</v>
      </c>
      <c r="J10" s="93">
        <f t="shared" si="1"/>
        <v>180</v>
      </c>
      <c r="K10" s="95"/>
      <c r="L10" s="94">
        <v>150</v>
      </c>
      <c r="M10" s="93">
        <f t="shared" si="2"/>
        <v>300</v>
      </c>
      <c r="N10" s="57"/>
      <c r="O10" s="99">
        <v>150</v>
      </c>
      <c r="P10" s="93">
        <f t="shared" si="3"/>
        <v>300</v>
      </c>
      <c r="Q10" s="95"/>
      <c r="R10" s="201">
        <v>159</v>
      </c>
      <c r="S10" s="93">
        <f t="shared" si="4"/>
        <v>318</v>
      </c>
      <c r="T10" s="57"/>
      <c r="U10" s="56"/>
    </row>
    <row r="11" spans="1:21" s="50" customFormat="1" x14ac:dyDescent="0.25">
      <c r="A11" s="60">
        <v>6</v>
      </c>
      <c r="B11" s="59" t="s">
        <v>618</v>
      </c>
      <c r="C11" s="57" t="s">
        <v>617</v>
      </c>
      <c r="D11" s="58">
        <v>1</v>
      </c>
      <c r="E11" s="57" t="s">
        <v>613</v>
      </c>
      <c r="F11" s="97">
        <v>100</v>
      </c>
      <c r="G11" s="93">
        <f t="shared" si="0"/>
        <v>100</v>
      </c>
      <c r="H11" s="57"/>
      <c r="I11" s="96">
        <v>204</v>
      </c>
      <c r="J11" s="93">
        <f t="shared" si="1"/>
        <v>204</v>
      </c>
      <c r="K11" s="95"/>
      <c r="L11" s="94">
        <v>204</v>
      </c>
      <c r="M11" s="93">
        <f t="shared" si="2"/>
        <v>204</v>
      </c>
      <c r="N11" s="57"/>
      <c r="O11" s="99">
        <v>204</v>
      </c>
      <c r="P11" s="93">
        <f t="shared" si="3"/>
        <v>204</v>
      </c>
      <c r="Q11" s="95"/>
      <c r="R11" s="201">
        <v>100</v>
      </c>
      <c r="S11" s="93">
        <f t="shared" si="4"/>
        <v>100</v>
      </c>
      <c r="T11" s="57"/>
      <c r="U11" s="56"/>
    </row>
    <row r="12" spans="1:21" s="50" customFormat="1" x14ac:dyDescent="0.25">
      <c r="A12" s="60">
        <v>7</v>
      </c>
      <c r="B12" s="59" t="s">
        <v>612</v>
      </c>
      <c r="C12" s="57" t="s">
        <v>616</v>
      </c>
      <c r="D12" s="58">
        <v>1</v>
      </c>
      <c r="E12" s="57" t="s">
        <v>560</v>
      </c>
      <c r="F12" s="97">
        <v>70</v>
      </c>
      <c r="G12" s="93">
        <f t="shared" si="0"/>
        <v>70</v>
      </c>
      <c r="H12" s="57"/>
      <c r="I12" s="99">
        <v>60</v>
      </c>
      <c r="J12" s="93">
        <f t="shared" si="1"/>
        <v>60</v>
      </c>
      <c r="K12" s="95"/>
      <c r="L12" s="94">
        <v>272</v>
      </c>
      <c r="M12" s="93">
        <f t="shared" si="2"/>
        <v>272</v>
      </c>
      <c r="N12" s="57"/>
      <c r="O12" s="99">
        <v>272</v>
      </c>
      <c r="P12" s="93">
        <f t="shared" si="3"/>
        <v>272</v>
      </c>
      <c r="Q12" s="95"/>
      <c r="R12" s="201">
        <v>30</v>
      </c>
      <c r="S12" s="93">
        <f t="shared" si="4"/>
        <v>30</v>
      </c>
      <c r="T12" s="57"/>
      <c r="U12" s="56"/>
    </row>
    <row r="13" spans="1:21" s="50" customFormat="1" x14ac:dyDescent="0.25">
      <c r="A13" s="60">
        <v>8</v>
      </c>
      <c r="B13" s="59" t="s">
        <v>612</v>
      </c>
      <c r="C13" s="57" t="s">
        <v>615</v>
      </c>
      <c r="D13" s="58">
        <v>1</v>
      </c>
      <c r="E13" s="57" t="s">
        <v>560</v>
      </c>
      <c r="F13" s="97">
        <v>220</v>
      </c>
      <c r="G13" s="93">
        <f t="shared" si="0"/>
        <v>220</v>
      </c>
      <c r="H13" s="57"/>
      <c r="I13" s="99">
        <v>60</v>
      </c>
      <c r="J13" s="93">
        <f t="shared" si="1"/>
        <v>60</v>
      </c>
      <c r="K13" s="95"/>
      <c r="L13" s="94">
        <v>272</v>
      </c>
      <c r="M13" s="93">
        <f t="shared" si="2"/>
        <v>272</v>
      </c>
      <c r="N13" s="57"/>
      <c r="O13" s="99">
        <v>272</v>
      </c>
      <c r="P13" s="93">
        <f t="shared" si="3"/>
        <v>272</v>
      </c>
      <c r="Q13" s="95"/>
      <c r="R13" s="139">
        <v>272</v>
      </c>
      <c r="S13" s="93">
        <f t="shared" si="4"/>
        <v>272</v>
      </c>
      <c r="T13" s="57"/>
      <c r="U13" s="56"/>
    </row>
    <row r="14" spans="1:21" s="50" customFormat="1" x14ac:dyDescent="0.25">
      <c r="A14" s="60">
        <v>9</v>
      </c>
      <c r="B14" s="59" t="s">
        <v>612</v>
      </c>
      <c r="C14" s="57" t="s">
        <v>614</v>
      </c>
      <c r="D14" s="58">
        <v>1</v>
      </c>
      <c r="E14" s="57" t="s">
        <v>613</v>
      </c>
      <c r="F14" s="202">
        <v>0</v>
      </c>
      <c r="G14" s="203">
        <v>0</v>
      </c>
      <c r="H14" s="57"/>
      <c r="I14" s="99">
        <v>250</v>
      </c>
      <c r="J14" s="93">
        <f t="shared" si="1"/>
        <v>250</v>
      </c>
      <c r="K14" s="95"/>
      <c r="L14" s="94">
        <v>600</v>
      </c>
      <c r="M14" s="93">
        <f t="shared" si="2"/>
        <v>600</v>
      </c>
      <c r="N14" s="57"/>
      <c r="O14" s="99">
        <v>600</v>
      </c>
      <c r="P14" s="93">
        <f t="shared" si="3"/>
        <v>600</v>
      </c>
      <c r="Q14" s="95"/>
      <c r="R14" s="139">
        <v>600</v>
      </c>
      <c r="S14" s="93">
        <f t="shared" si="4"/>
        <v>600</v>
      </c>
      <c r="T14" s="57"/>
      <c r="U14" s="56"/>
    </row>
    <row r="15" spans="1:21" s="50" customFormat="1" x14ac:dyDescent="0.25">
      <c r="A15" s="60">
        <v>10</v>
      </c>
      <c r="B15" s="59" t="s">
        <v>612</v>
      </c>
      <c r="C15" s="57" t="s">
        <v>611</v>
      </c>
      <c r="D15" s="58">
        <v>1</v>
      </c>
      <c r="E15" s="57" t="s">
        <v>560</v>
      </c>
      <c r="F15" s="97">
        <v>220</v>
      </c>
      <c r="G15" s="93">
        <f t="shared" si="0"/>
        <v>220</v>
      </c>
      <c r="H15" s="57"/>
      <c r="I15" s="99">
        <v>90</v>
      </c>
      <c r="J15" s="93">
        <f t="shared" si="1"/>
        <v>90</v>
      </c>
      <c r="K15" s="95"/>
      <c r="L15" s="97">
        <v>20</v>
      </c>
      <c r="M15" s="93">
        <f t="shared" si="2"/>
        <v>20</v>
      </c>
      <c r="N15" s="57"/>
      <c r="O15" s="99">
        <v>227</v>
      </c>
      <c r="P15" s="93">
        <f t="shared" si="3"/>
        <v>227</v>
      </c>
      <c r="Q15" s="95"/>
      <c r="R15" s="201">
        <v>20</v>
      </c>
      <c r="S15" s="93">
        <f t="shared" si="4"/>
        <v>20</v>
      </c>
      <c r="T15" s="57"/>
      <c r="U15" s="56"/>
    </row>
    <row r="16" spans="1:21" s="50" customFormat="1" ht="15.75" thickBot="1" x14ac:dyDescent="0.3">
      <c r="A16" s="79">
        <v>11</v>
      </c>
      <c r="B16" s="78"/>
      <c r="C16" s="76"/>
      <c r="D16" s="77"/>
      <c r="E16" s="76"/>
      <c r="F16" s="123"/>
      <c r="G16" s="122"/>
      <c r="H16" s="76"/>
      <c r="I16" s="125"/>
      <c r="J16" s="122"/>
      <c r="K16" s="124"/>
      <c r="L16" s="123"/>
      <c r="M16" s="122"/>
      <c r="N16" s="76"/>
      <c r="O16" s="125"/>
      <c r="P16" s="122"/>
      <c r="Q16" s="124"/>
      <c r="R16" s="123"/>
      <c r="S16" s="122"/>
      <c r="T16" s="76"/>
      <c r="U16" s="75"/>
    </row>
    <row r="17" spans="1:21" s="40" customFormat="1" ht="15.75" thickBot="1" x14ac:dyDescent="0.3">
      <c r="A17" s="89"/>
      <c r="B17" s="88" t="s">
        <v>162</v>
      </c>
      <c r="C17" s="83"/>
      <c r="D17" s="88"/>
      <c r="E17" s="83"/>
      <c r="F17" s="85"/>
      <c r="G17" s="84">
        <f>SUM(G6:G16)</f>
        <v>4151</v>
      </c>
      <c r="H17" s="83"/>
      <c r="I17" s="87"/>
      <c r="J17" s="84">
        <f>SUM(J6:J16)</f>
        <v>3774</v>
      </c>
      <c r="K17" s="86"/>
      <c r="L17" s="85"/>
      <c r="M17" s="84">
        <f>SUM(M6:M16)</f>
        <v>7204</v>
      </c>
      <c r="N17" s="83"/>
      <c r="O17" s="87"/>
      <c r="P17" s="84">
        <f>SUM(P6:P16)</f>
        <v>7707</v>
      </c>
      <c r="Q17" s="86"/>
      <c r="R17" s="85"/>
      <c r="S17" s="84">
        <f>SUM(S6:S16)</f>
        <v>5465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2</v>
      </c>
      <c r="H18" s="68"/>
      <c r="I18" s="80"/>
      <c r="J18" s="69">
        <f>RANK(J17,$G17:$S17,1)</f>
        <v>1</v>
      </c>
      <c r="K18" s="71"/>
      <c r="L18" s="73"/>
      <c r="M18" s="69">
        <f>RANK(M17,$G17:$S17,1)</f>
        <v>4</v>
      </c>
      <c r="N18" s="68"/>
      <c r="O18" s="80"/>
      <c r="P18" s="69">
        <f>RANK(P17,$G17:$S17,1)</f>
        <v>5</v>
      </c>
      <c r="Q18" s="71"/>
      <c r="R18" s="73"/>
      <c r="S18" s="69">
        <f>RANK(S17,$G17:$S17,1)</f>
        <v>3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/>
      <c r="P19" s="295"/>
      <c r="Q19" s="296"/>
      <c r="R19" s="294"/>
      <c r="S19" s="295"/>
      <c r="T19" s="296"/>
      <c r="U19" s="61"/>
    </row>
    <row r="20" spans="1:21" s="50" customFormat="1" x14ac:dyDescent="0.25">
      <c r="A20" s="60"/>
      <c r="B20" s="59" t="s">
        <v>160</v>
      </c>
      <c r="C20" s="57" t="s">
        <v>159</v>
      </c>
      <c r="D20" s="58"/>
      <c r="E20" s="57"/>
      <c r="F20" s="297">
        <v>43831</v>
      </c>
      <c r="G20" s="290"/>
      <c r="H20" s="291"/>
      <c r="I20" s="297">
        <v>44185</v>
      </c>
      <c r="J20" s="290"/>
      <c r="K20" s="291"/>
      <c r="L20" s="292"/>
      <c r="M20" s="290"/>
      <c r="N20" s="291"/>
      <c r="O20" s="297" t="s">
        <v>644</v>
      </c>
      <c r="P20" s="290"/>
      <c r="Q20" s="291"/>
      <c r="R20" s="297">
        <v>44196</v>
      </c>
      <c r="S20" s="290"/>
      <c r="T20" s="291"/>
      <c r="U20" s="56"/>
    </row>
    <row r="21" spans="1:21" s="50" customFormat="1" x14ac:dyDescent="0.25">
      <c r="A21" s="60"/>
      <c r="B21" s="59"/>
      <c r="C21" s="57" t="s">
        <v>157</v>
      </c>
      <c r="D21" s="58"/>
      <c r="E21" s="57"/>
      <c r="F21" s="292" t="s">
        <v>610</v>
      </c>
      <c r="G21" s="290"/>
      <c r="H21" s="291"/>
      <c r="I21" s="292" t="s">
        <v>610</v>
      </c>
      <c r="J21" s="290"/>
      <c r="K21" s="291"/>
      <c r="L21" s="292"/>
      <c r="M21" s="290"/>
      <c r="N21" s="291"/>
      <c r="O21" s="292" t="s">
        <v>610</v>
      </c>
      <c r="P21" s="290"/>
      <c r="Q21" s="291"/>
      <c r="R21" s="292"/>
      <c r="S21" s="290"/>
      <c r="T21" s="291"/>
      <c r="U21" s="56"/>
    </row>
    <row r="22" spans="1:21" s="50" customFormat="1" x14ac:dyDescent="0.25">
      <c r="A22" s="60"/>
      <c r="B22" s="59"/>
      <c r="C22" s="57" t="s">
        <v>154</v>
      </c>
      <c r="D22" s="58"/>
      <c r="E22" s="57"/>
      <c r="F22" s="292" t="s">
        <v>593</v>
      </c>
      <c r="G22" s="290"/>
      <c r="H22" s="291"/>
      <c r="I22" s="292" t="s">
        <v>593</v>
      </c>
      <c r="J22" s="290"/>
      <c r="K22" s="291"/>
      <c r="L22" s="292"/>
      <c r="M22" s="290"/>
      <c r="N22" s="291"/>
      <c r="O22" s="292" t="s">
        <v>593</v>
      </c>
      <c r="P22" s="290"/>
      <c r="Q22" s="291"/>
      <c r="R22" s="292" t="s">
        <v>593</v>
      </c>
      <c r="S22" s="290"/>
      <c r="T22" s="291"/>
      <c r="U22" s="56"/>
    </row>
    <row r="23" spans="1:21" s="50" customFormat="1" x14ac:dyDescent="0.25">
      <c r="A23" s="60"/>
      <c r="B23" s="59"/>
      <c r="C23" s="57"/>
      <c r="D23" s="58"/>
      <c r="E23" s="57"/>
      <c r="F23" s="292"/>
      <c r="G23" s="290"/>
      <c r="H23" s="291"/>
      <c r="I23" s="292"/>
      <c r="J23" s="290"/>
      <c r="K23" s="291"/>
      <c r="L23" s="292"/>
      <c r="M23" s="290"/>
      <c r="N23" s="291"/>
      <c r="O23" s="292"/>
      <c r="P23" s="290"/>
      <c r="Q23" s="291"/>
      <c r="R23" s="292"/>
      <c r="S23" s="290"/>
      <c r="T23" s="291"/>
      <c r="U23" s="56"/>
    </row>
    <row r="24" spans="1:21" s="50" customFormat="1" ht="15.75" thickBot="1" x14ac:dyDescent="0.3">
      <c r="A24" s="79"/>
      <c r="B24" s="78"/>
      <c r="C24" s="76"/>
      <c r="D24" s="77"/>
      <c r="E24" s="76"/>
      <c r="F24" s="284"/>
      <c r="G24" s="285"/>
      <c r="H24" s="286"/>
      <c r="I24" s="343"/>
      <c r="J24" s="344"/>
      <c r="K24" s="345"/>
      <c r="L24" s="343"/>
      <c r="M24" s="344"/>
      <c r="N24" s="345"/>
      <c r="O24" s="343"/>
      <c r="P24" s="344"/>
      <c r="Q24" s="345"/>
      <c r="R24" s="343"/>
      <c r="S24" s="344"/>
      <c r="T24" s="345"/>
      <c r="U24" s="75"/>
    </row>
    <row r="25" spans="1:21" s="66" customFormat="1" ht="15.75" thickBot="1" x14ac:dyDescent="0.3">
      <c r="A25" s="74"/>
      <c r="B25" s="70" t="s">
        <v>148</v>
      </c>
      <c r="C25" s="68"/>
      <c r="D25" s="70"/>
      <c r="E25" s="68"/>
      <c r="F25" s="73"/>
      <c r="G25" s="69">
        <f>G18</f>
        <v>2</v>
      </c>
      <c r="H25" s="68"/>
      <c r="I25" s="72"/>
      <c r="J25" s="69">
        <f>J18</f>
        <v>1</v>
      </c>
      <c r="K25" s="71"/>
      <c r="L25" s="70"/>
      <c r="M25" s="69">
        <f>M18</f>
        <v>4</v>
      </c>
      <c r="N25" s="68"/>
      <c r="O25" s="72"/>
      <c r="P25" s="69">
        <f>P18</f>
        <v>5</v>
      </c>
      <c r="Q25" s="71"/>
      <c r="R25" s="70"/>
      <c r="S25" s="69">
        <f>S18</f>
        <v>3</v>
      </c>
      <c r="T25" s="68"/>
      <c r="U25" s="67"/>
    </row>
    <row r="26" spans="1:21" s="50" customFormat="1" x14ac:dyDescent="0.25">
      <c r="A26" s="65"/>
      <c r="B26" s="64"/>
      <c r="C26" s="62"/>
      <c r="D26" s="63"/>
      <c r="E26" s="62"/>
      <c r="F26" s="294"/>
      <c r="G26" s="295"/>
      <c r="H26" s="296"/>
      <c r="I26" s="346"/>
      <c r="J26" s="347"/>
      <c r="K26" s="348"/>
      <c r="L26" s="346"/>
      <c r="M26" s="347"/>
      <c r="N26" s="348"/>
      <c r="O26" s="346"/>
      <c r="P26" s="347"/>
      <c r="Q26" s="348"/>
      <c r="R26" s="346"/>
      <c r="S26" s="347"/>
      <c r="T26" s="348"/>
      <c r="U26" s="61"/>
    </row>
    <row r="27" spans="1:21" s="50" customFormat="1" x14ac:dyDescent="0.25">
      <c r="A27" s="60"/>
      <c r="B27" s="59" t="s">
        <v>147</v>
      </c>
      <c r="C27" s="57" t="s">
        <v>146</v>
      </c>
      <c r="D27" s="58"/>
      <c r="E27" s="57"/>
      <c r="F27" s="292" t="s">
        <v>129</v>
      </c>
      <c r="G27" s="290"/>
      <c r="H27" s="291"/>
      <c r="I27" s="340" t="s">
        <v>125</v>
      </c>
      <c r="J27" s="341"/>
      <c r="K27" s="342"/>
      <c r="L27" s="340"/>
      <c r="M27" s="341"/>
      <c r="N27" s="342"/>
      <c r="O27" s="340" t="s">
        <v>609</v>
      </c>
      <c r="P27" s="341"/>
      <c r="Q27" s="342"/>
      <c r="R27" s="340" t="s">
        <v>704</v>
      </c>
      <c r="S27" s="341"/>
      <c r="T27" s="342"/>
      <c r="U27" s="56"/>
    </row>
    <row r="28" spans="1:21" s="50" customFormat="1" x14ac:dyDescent="0.25">
      <c r="A28" s="60"/>
      <c r="B28" s="59"/>
      <c r="C28" s="57" t="s">
        <v>144</v>
      </c>
      <c r="D28" s="58"/>
      <c r="E28" s="57"/>
      <c r="F28" s="289" t="s">
        <v>608</v>
      </c>
      <c r="G28" s="290"/>
      <c r="H28" s="291"/>
      <c r="I28" s="289" t="s">
        <v>607</v>
      </c>
      <c r="J28" s="341"/>
      <c r="K28" s="342"/>
      <c r="L28" s="340"/>
      <c r="M28" s="341"/>
      <c r="N28" s="342"/>
      <c r="O28" s="289" t="s">
        <v>606</v>
      </c>
      <c r="P28" s="341"/>
      <c r="Q28" s="342"/>
      <c r="R28" s="293" t="s">
        <v>705</v>
      </c>
      <c r="S28" s="341"/>
      <c r="T28" s="342"/>
      <c r="U28" s="56"/>
    </row>
    <row r="29" spans="1:21" s="50" customFormat="1" x14ac:dyDescent="0.25">
      <c r="A29" s="60"/>
      <c r="B29" s="59"/>
      <c r="C29" s="57" t="s">
        <v>142</v>
      </c>
      <c r="D29" s="58"/>
      <c r="E29" s="57"/>
      <c r="F29" s="292" t="s">
        <v>130</v>
      </c>
      <c r="G29" s="290"/>
      <c r="H29" s="291"/>
      <c r="I29" s="340" t="s">
        <v>126</v>
      </c>
      <c r="J29" s="341"/>
      <c r="K29" s="342"/>
      <c r="L29" s="340"/>
      <c r="M29" s="341"/>
      <c r="N29" s="342"/>
      <c r="O29" s="340" t="s">
        <v>605</v>
      </c>
      <c r="P29" s="341"/>
      <c r="Q29" s="342"/>
      <c r="R29" s="340" t="s">
        <v>706</v>
      </c>
      <c r="S29" s="341"/>
      <c r="T29" s="342"/>
      <c r="U29" s="56"/>
    </row>
    <row r="30" spans="1:21" s="50" customFormat="1" ht="15.75" thickBot="1" x14ac:dyDescent="0.3">
      <c r="A30" s="55"/>
      <c r="B30" s="54"/>
      <c r="C30" s="52"/>
      <c r="D30" s="53"/>
      <c r="E30" s="52"/>
      <c r="F30" s="284"/>
      <c r="G30" s="285"/>
      <c r="H30" s="286"/>
      <c r="I30" s="343"/>
      <c r="J30" s="344"/>
      <c r="K30" s="345"/>
      <c r="L30" s="343"/>
      <c r="M30" s="344"/>
      <c r="N30" s="345"/>
      <c r="O30" s="343"/>
      <c r="P30" s="344"/>
      <c r="Q30" s="345"/>
      <c r="R30" s="343"/>
      <c r="S30" s="344"/>
      <c r="T30" s="345"/>
      <c r="U30" s="51"/>
    </row>
    <row r="32" spans="1:21" x14ac:dyDescent="0.25">
      <c r="A32" s="38" t="s">
        <v>140</v>
      </c>
      <c r="B32" s="44" t="s">
        <v>139</v>
      </c>
    </row>
    <row r="37" spans="1:6" x14ac:dyDescent="0.25">
      <c r="A37" s="49" t="s">
        <v>138</v>
      </c>
      <c r="B37"/>
      <c r="C37"/>
      <c r="D37" s="121"/>
      <c r="E37" s="121"/>
      <c r="F37" s="252"/>
    </row>
    <row r="38" spans="1:6" x14ac:dyDescent="0.25">
      <c r="A38" s="48" t="s">
        <v>137</v>
      </c>
      <c r="B38" s="47" t="s">
        <v>136</v>
      </c>
      <c r="C38" s="120" t="s">
        <v>135</v>
      </c>
      <c r="D38" s="120"/>
      <c r="E38" s="120"/>
      <c r="F38" s="120"/>
    </row>
    <row r="39" spans="1:6" x14ac:dyDescent="0.25">
      <c r="A39" s="44"/>
      <c r="B39" s="45"/>
      <c r="C39" s="119"/>
      <c r="D39" s="119"/>
      <c r="E39" s="119"/>
      <c r="F39" s="119"/>
    </row>
    <row r="40" spans="1:6" x14ac:dyDescent="0.25">
      <c r="A40" s="44"/>
      <c r="B40" s="43"/>
      <c r="C40" s="119"/>
      <c r="D40" s="119"/>
      <c r="E40" s="119"/>
      <c r="F40" s="119"/>
    </row>
    <row r="41" spans="1:6" x14ac:dyDescent="0.25">
      <c r="A41"/>
      <c r="B41" s="43"/>
      <c r="C41" s="119"/>
      <c r="D41" s="119"/>
      <c r="E41" s="119"/>
      <c r="F41" s="119"/>
    </row>
    <row r="42" spans="1:6" x14ac:dyDescent="0.25">
      <c r="A42"/>
      <c r="B42" s="42"/>
      <c r="C42" s="119"/>
      <c r="D42" s="119"/>
      <c r="E42" s="119"/>
      <c r="F42" s="119"/>
    </row>
    <row r="43" spans="1:6" x14ac:dyDescent="0.25">
      <c r="A43"/>
      <c r="B43" s="42"/>
      <c r="C43" s="119"/>
      <c r="D43" s="119"/>
      <c r="E43" s="119"/>
      <c r="F43" s="119"/>
    </row>
  </sheetData>
  <mergeCells count="68">
    <mergeCell ref="M4:N4"/>
    <mergeCell ref="P4:Q4"/>
    <mergeCell ref="S4:T4"/>
    <mergeCell ref="U4:U5"/>
    <mergeCell ref="A4:A5"/>
    <mergeCell ref="B4:B5"/>
    <mergeCell ref="C4:C5"/>
    <mergeCell ref="D4:D5"/>
    <mergeCell ref="E4:E5"/>
    <mergeCell ref="J4:K4"/>
    <mergeCell ref="G4:H4"/>
    <mergeCell ref="F19:H19"/>
    <mergeCell ref="F20:H20"/>
    <mergeCell ref="F21:H21"/>
    <mergeCell ref="F22:H22"/>
    <mergeCell ref="D1:F1"/>
    <mergeCell ref="D2:F2"/>
    <mergeCell ref="I28:K28"/>
    <mergeCell ref="I29:K29"/>
    <mergeCell ref="I30:K30"/>
    <mergeCell ref="F23:H23"/>
    <mergeCell ref="F24:H24"/>
    <mergeCell ref="F26:H26"/>
    <mergeCell ref="F27:H27"/>
    <mergeCell ref="F28:H28"/>
    <mergeCell ref="F29:H29"/>
    <mergeCell ref="F30:H30"/>
    <mergeCell ref="I24:K24"/>
    <mergeCell ref="I26:K26"/>
    <mergeCell ref="I27:K27"/>
    <mergeCell ref="I20:K20"/>
    <mergeCell ref="I19:K19"/>
    <mergeCell ref="I21:K21"/>
    <mergeCell ref="I22:K22"/>
    <mergeCell ref="I23:K23"/>
    <mergeCell ref="L19:N19"/>
    <mergeCell ref="L20:N20"/>
    <mergeCell ref="L21:N21"/>
    <mergeCell ref="L22:N22"/>
    <mergeCell ref="L23:N23"/>
    <mergeCell ref="O22:Q22"/>
    <mergeCell ref="O23:Q23"/>
    <mergeCell ref="O24:Q24"/>
    <mergeCell ref="O26:Q26"/>
    <mergeCell ref="R19:T19"/>
    <mergeCell ref="R20:T20"/>
    <mergeCell ref="R21:T21"/>
    <mergeCell ref="R22:T22"/>
    <mergeCell ref="R23:T23"/>
    <mergeCell ref="O19:Q19"/>
    <mergeCell ref="O20:Q20"/>
    <mergeCell ref="O21:Q21"/>
    <mergeCell ref="L27:N27"/>
    <mergeCell ref="O27:Q27"/>
    <mergeCell ref="R30:T30"/>
    <mergeCell ref="R24:T24"/>
    <mergeCell ref="R26:T26"/>
    <mergeCell ref="R27:T27"/>
    <mergeCell ref="R28:T28"/>
    <mergeCell ref="R29:T29"/>
    <mergeCell ref="O28:Q28"/>
    <mergeCell ref="O29:Q29"/>
    <mergeCell ref="O30:Q30"/>
    <mergeCell ref="L26:N26"/>
    <mergeCell ref="L24:N24"/>
    <mergeCell ref="L28:N28"/>
    <mergeCell ref="L29:N29"/>
    <mergeCell ref="L30:N30"/>
  </mergeCells>
  <conditionalFormatting sqref="F6:F16 I6:I16 L6:L16 O6:O16 R6:R16">
    <cfRule type="expression" dxfId="19" priority="6">
      <formula>F6=MIN($F6,$I6,$L6,$O6,$R6)</formula>
    </cfRule>
  </conditionalFormatting>
  <conditionalFormatting sqref="G17 J17 M17 P17 S17">
    <cfRule type="expression" dxfId="18" priority="5">
      <formula>G17=MIN($G$17,$J$17,$M$17,$P$17,$S$17)</formula>
    </cfRule>
  </conditionalFormatting>
  <conditionalFormatting sqref="G18 J18 M18 P18 S18">
    <cfRule type="expression" dxfId="17" priority="4">
      <formula>G18=MIN($G$18,$J$18,$M$18,$P$18,$S$18)</formula>
    </cfRule>
  </conditionalFormatting>
  <conditionalFormatting sqref="G25 J25 M25 P25 S25">
    <cfRule type="expression" dxfId="16" priority="3">
      <formula>G25=MIN($G$25,$J$25,$M$25,$P$25,$S$25)</formula>
    </cfRule>
  </conditionalFormatting>
  <conditionalFormatting sqref="A25:XFD25 A19:F24 A31:XFD36 A26:F30 I19:I24 I26:I30 L19:L24 L26:L30 O19:O24 O26:O30 R19:R24 U19:XFD24 R26:R30 U26:XFD30 A1:XFD18 A44:XFD1048576 G37:XFD43">
    <cfRule type="expression" priority="2" stopIfTrue="1">
      <formula>ISBLANK(A1)=TRUE</formula>
    </cfRule>
  </conditionalFormatting>
  <conditionalFormatting sqref="A37:F43">
    <cfRule type="expression" priority="1" stopIfTrue="1">
      <formula>ISBLANK(A37)=TRUE</formula>
    </cfRule>
  </conditionalFormatting>
  <hyperlinks>
    <hyperlink ref="F28" r:id="rId1" xr:uid="{808ACFF1-A521-4315-9C4B-BF8238E470B9}"/>
    <hyperlink ref="I28" r:id="rId2" xr:uid="{AC4AF3AF-A942-43D9-91B6-09F9D3FE88DE}"/>
    <hyperlink ref="O28" r:id="rId3" xr:uid="{04177854-D92C-4CBE-9DE1-693BE9DD3D30}"/>
    <hyperlink ref="R28" r:id="rId4" xr:uid="{3E87F8EB-D008-4AAC-83E5-AB651F9C70E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F32DF-3C6E-4178-955B-19B6221C2D56}">
  <sheetPr>
    <pageSetUpPr fitToPage="1"/>
  </sheetPr>
  <dimension ref="A1:U77"/>
  <sheetViews>
    <sheetView tabSelected="1" topLeftCell="A4" zoomScale="80" zoomScaleNormal="80" workbookViewId="0">
      <selection activeCell="T16" sqref="T16"/>
    </sheetView>
  </sheetViews>
  <sheetFormatPr defaultColWidth="9.140625" defaultRowHeight="15" x14ac:dyDescent="0.25"/>
  <cols>
    <col min="1" max="1" width="20.42578125" style="228" customWidth="1"/>
    <col min="2" max="2" width="20.7109375" style="40" customWidth="1"/>
    <col min="3" max="3" width="35.7109375" style="228" customWidth="1"/>
    <col min="4" max="4" width="8.7109375" style="228" customWidth="1"/>
    <col min="5" max="5" width="13.7109375" style="228" customWidth="1"/>
    <col min="6" max="7" width="13.28515625" style="39" customWidth="1"/>
    <col min="8" max="20" width="13.28515625" style="228" customWidth="1"/>
    <col min="21" max="21" width="20.7109375" style="228" customWidth="1"/>
    <col min="22" max="16384" width="9.140625" style="228"/>
  </cols>
  <sheetData>
    <row r="1" spans="1:21" s="50" customFormat="1" x14ac:dyDescent="0.25">
      <c r="A1" s="118" t="s">
        <v>197</v>
      </c>
      <c r="B1" s="116"/>
      <c r="C1" s="115" t="s">
        <v>196</v>
      </c>
      <c r="D1" s="300" t="s">
        <v>721</v>
      </c>
      <c r="E1" s="300"/>
      <c r="F1" s="300"/>
      <c r="G1" s="114"/>
    </row>
    <row r="2" spans="1:21" s="50" customFormat="1" x14ac:dyDescent="0.25">
      <c r="A2" s="117" t="s">
        <v>195</v>
      </c>
      <c r="B2" s="116"/>
      <c r="C2" s="115" t="s">
        <v>194</v>
      </c>
      <c r="D2" s="301">
        <v>43885</v>
      </c>
      <c r="E2" s="301"/>
      <c r="F2" s="301"/>
      <c r="G2" s="114"/>
    </row>
    <row r="3" spans="1:21" x14ac:dyDescent="0.25">
      <c r="F3" s="384"/>
      <c r="G3" s="384"/>
      <c r="H3" s="384"/>
    </row>
    <row r="4" spans="1:21" s="269" customFormat="1" x14ac:dyDescent="0.25">
      <c r="B4" s="40"/>
      <c r="F4" s="282"/>
      <c r="G4" s="282"/>
      <c r="H4" s="282"/>
    </row>
    <row r="5" spans="1:21" s="269" customFormat="1" ht="21.75" thickBot="1" x14ac:dyDescent="0.4">
      <c r="A5" s="283" t="s">
        <v>795</v>
      </c>
      <c r="B5" s="40"/>
      <c r="F5" s="282"/>
      <c r="G5" s="282"/>
      <c r="H5" s="282"/>
    </row>
    <row r="6" spans="1:21" s="258" customFormat="1" x14ac:dyDescent="0.25">
      <c r="A6" s="302" t="s">
        <v>193</v>
      </c>
      <c r="B6" s="304" t="s">
        <v>192</v>
      </c>
      <c r="C6" s="306" t="s">
        <v>191</v>
      </c>
      <c r="D6" s="304" t="s">
        <v>190</v>
      </c>
      <c r="E6" s="306" t="s">
        <v>189</v>
      </c>
      <c r="F6" s="256" t="s">
        <v>184</v>
      </c>
      <c r="G6" s="308" t="s">
        <v>774</v>
      </c>
      <c r="H6" s="306"/>
      <c r="I6" s="257" t="s">
        <v>184</v>
      </c>
      <c r="J6" s="308" t="s">
        <v>723</v>
      </c>
      <c r="K6" s="309"/>
      <c r="L6" s="256" t="s">
        <v>184</v>
      </c>
      <c r="M6" s="308" t="s">
        <v>722</v>
      </c>
      <c r="N6" s="306"/>
      <c r="O6" s="257" t="s">
        <v>184</v>
      </c>
      <c r="P6" s="308" t="s">
        <v>724</v>
      </c>
      <c r="Q6" s="309"/>
      <c r="R6" s="256" t="s">
        <v>184</v>
      </c>
      <c r="S6" s="308" t="s">
        <v>725</v>
      </c>
      <c r="T6" s="306"/>
      <c r="U6" s="298" t="s">
        <v>182</v>
      </c>
    </row>
    <row r="7" spans="1:21" s="264" customFormat="1" ht="15.75" thickBot="1" x14ac:dyDescent="0.3">
      <c r="A7" s="303"/>
      <c r="B7" s="305"/>
      <c r="C7" s="307"/>
      <c r="D7" s="305"/>
      <c r="E7" s="307"/>
      <c r="F7" s="259" t="s">
        <v>181</v>
      </c>
      <c r="G7" s="260" t="s">
        <v>162</v>
      </c>
      <c r="H7" s="261" t="s">
        <v>180</v>
      </c>
      <c r="I7" s="262" t="s">
        <v>181</v>
      </c>
      <c r="J7" s="260" t="s">
        <v>162</v>
      </c>
      <c r="K7" s="263" t="s">
        <v>180</v>
      </c>
      <c r="L7" s="259" t="s">
        <v>181</v>
      </c>
      <c r="M7" s="260" t="s">
        <v>162</v>
      </c>
      <c r="N7" s="261" t="s">
        <v>180</v>
      </c>
      <c r="O7" s="262" t="s">
        <v>181</v>
      </c>
      <c r="P7" s="260" t="s">
        <v>162</v>
      </c>
      <c r="Q7" s="263" t="s">
        <v>180</v>
      </c>
      <c r="R7" s="259" t="s">
        <v>181</v>
      </c>
      <c r="S7" s="260" t="s">
        <v>162</v>
      </c>
      <c r="T7" s="261" t="s">
        <v>180</v>
      </c>
      <c r="U7" s="299"/>
    </row>
    <row r="8" spans="1:21" s="50" customFormat="1" x14ac:dyDescent="0.25">
      <c r="A8" s="65">
        <v>1</v>
      </c>
      <c r="B8" s="64" t="s">
        <v>727</v>
      </c>
      <c r="C8" s="275" t="s">
        <v>730</v>
      </c>
      <c r="D8" s="63">
        <v>7</v>
      </c>
      <c r="E8" s="62" t="s">
        <v>164</v>
      </c>
      <c r="F8" s="178">
        <v>113.5</v>
      </c>
      <c r="G8" s="102">
        <f t="shared" ref="G8:G16" si="0">$D8*F8</f>
        <v>794.5</v>
      </c>
      <c r="H8" s="62" t="s">
        <v>746</v>
      </c>
      <c r="I8" s="178">
        <v>60</v>
      </c>
      <c r="J8" s="102">
        <f t="shared" ref="J8:J16" si="1">$D8*I8</f>
        <v>420</v>
      </c>
      <c r="K8" s="62"/>
      <c r="L8" s="178">
        <v>80</v>
      </c>
      <c r="M8" s="102">
        <f t="shared" ref="M8:M16" si="2">$D8*L8</f>
        <v>560</v>
      </c>
      <c r="N8" s="62" t="s">
        <v>746</v>
      </c>
      <c r="O8" s="178">
        <v>130.5</v>
      </c>
      <c r="P8" s="102">
        <f t="shared" ref="P8:P16" si="3">$D8*O8</f>
        <v>913.5</v>
      </c>
      <c r="Q8" s="104" t="s">
        <v>740</v>
      </c>
      <c r="R8" s="244">
        <v>115.5</v>
      </c>
      <c r="S8" s="102">
        <f t="shared" ref="S8:S16" si="4">$D8*R8</f>
        <v>808.5</v>
      </c>
      <c r="T8" s="62" t="s">
        <v>739</v>
      </c>
      <c r="U8" s="61"/>
    </row>
    <row r="9" spans="1:21" s="50" customFormat="1" x14ac:dyDescent="0.25">
      <c r="A9" s="229">
        <v>2</v>
      </c>
      <c r="B9" s="59"/>
      <c r="C9" s="276" t="s">
        <v>731</v>
      </c>
      <c r="D9" s="58">
        <v>7</v>
      </c>
      <c r="E9" s="62" t="s">
        <v>164</v>
      </c>
      <c r="F9" s="130">
        <v>170.25</v>
      </c>
      <c r="G9" s="93">
        <f t="shared" si="0"/>
        <v>1191.75</v>
      </c>
      <c r="H9" s="62"/>
      <c r="I9" s="130">
        <v>85</v>
      </c>
      <c r="J9" s="93">
        <f t="shared" si="1"/>
        <v>595</v>
      </c>
      <c r="K9" s="57"/>
      <c r="L9" s="130">
        <v>170</v>
      </c>
      <c r="M9" s="93">
        <f t="shared" si="2"/>
        <v>1190</v>
      </c>
      <c r="N9" s="57"/>
      <c r="O9" s="127">
        <v>130.5</v>
      </c>
      <c r="P9" s="93">
        <f t="shared" si="3"/>
        <v>913.5</v>
      </c>
      <c r="Q9" s="95" t="s">
        <v>741</v>
      </c>
      <c r="R9" s="127">
        <v>175</v>
      </c>
      <c r="S9" s="93">
        <f t="shared" si="4"/>
        <v>1225</v>
      </c>
      <c r="T9" s="57" t="s">
        <v>797</v>
      </c>
      <c r="U9" s="230"/>
    </row>
    <row r="10" spans="1:21" s="50" customFormat="1" x14ac:dyDescent="0.25">
      <c r="A10" s="229">
        <v>3</v>
      </c>
      <c r="B10" s="59"/>
      <c r="C10" s="276" t="s">
        <v>732</v>
      </c>
      <c r="D10" s="58">
        <v>7</v>
      </c>
      <c r="E10" s="62" t="s">
        <v>164</v>
      </c>
      <c r="F10" s="127">
        <v>227</v>
      </c>
      <c r="G10" s="93">
        <f t="shared" si="0"/>
        <v>1589</v>
      </c>
      <c r="H10" s="62"/>
      <c r="I10" s="127">
        <v>120</v>
      </c>
      <c r="J10" s="93">
        <f t="shared" si="1"/>
        <v>840</v>
      </c>
      <c r="K10" s="57"/>
      <c r="L10" s="94">
        <v>215</v>
      </c>
      <c r="M10" s="93">
        <f t="shared" si="2"/>
        <v>1505</v>
      </c>
      <c r="N10" s="57"/>
      <c r="O10" s="100">
        <v>162</v>
      </c>
      <c r="P10" s="93">
        <f t="shared" si="3"/>
        <v>1134</v>
      </c>
      <c r="Q10" s="95"/>
      <c r="R10" s="94">
        <v>215</v>
      </c>
      <c r="S10" s="93">
        <f t="shared" si="4"/>
        <v>1505</v>
      </c>
      <c r="T10" s="57"/>
      <c r="U10" s="230"/>
    </row>
    <row r="11" spans="1:21" s="50" customFormat="1" x14ac:dyDescent="0.25">
      <c r="A11" s="229">
        <v>4</v>
      </c>
      <c r="B11" s="59" t="s">
        <v>728</v>
      </c>
      <c r="C11" s="276" t="s">
        <v>733</v>
      </c>
      <c r="D11" s="58">
        <v>7</v>
      </c>
      <c r="E11" s="62" t="s">
        <v>164</v>
      </c>
      <c r="F11" s="130">
        <v>249.7</v>
      </c>
      <c r="G11" s="93">
        <f t="shared" si="0"/>
        <v>1747.8999999999999</v>
      </c>
      <c r="H11" s="62"/>
      <c r="I11" s="130">
        <v>135</v>
      </c>
      <c r="J11" s="93">
        <f t="shared" si="1"/>
        <v>945</v>
      </c>
      <c r="K11" s="57"/>
      <c r="L11" s="94">
        <v>196.36</v>
      </c>
      <c r="M11" s="93">
        <f t="shared" si="2"/>
        <v>1374.52</v>
      </c>
      <c r="N11" s="57"/>
      <c r="O11" s="130">
        <v>225</v>
      </c>
      <c r="P11" s="93">
        <f t="shared" si="3"/>
        <v>1575</v>
      </c>
      <c r="Q11" s="95" t="s">
        <v>742</v>
      </c>
      <c r="R11" s="94">
        <v>196.36</v>
      </c>
      <c r="S11" s="93">
        <f t="shared" si="4"/>
        <v>1374.52</v>
      </c>
      <c r="T11" s="57"/>
      <c r="U11" s="230"/>
    </row>
    <row r="12" spans="1:21" s="155" customFormat="1" ht="22.5" x14ac:dyDescent="0.25">
      <c r="A12" s="157">
        <v>5</v>
      </c>
      <c r="B12" s="158"/>
      <c r="C12" s="277" t="s">
        <v>734</v>
      </c>
      <c r="D12" s="160">
        <v>7</v>
      </c>
      <c r="E12" s="161" t="s">
        <v>164</v>
      </c>
      <c r="F12" s="234">
        <v>283.75</v>
      </c>
      <c r="G12" s="163">
        <f t="shared" si="0"/>
        <v>1986.25</v>
      </c>
      <c r="H12" s="147"/>
      <c r="I12" s="234">
        <v>185</v>
      </c>
      <c r="J12" s="163">
        <f t="shared" si="1"/>
        <v>1295</v>
      </c>
      <c r="K12" s="161"/>
      <c r="L12" s="212">
        <v>292.91000000000003</v>
      </c>
      <c r="M12" s="163">
        <f t="shared" si="2"/>
        <v>2050.3700000000003</v>
      </c>
      <c r="N12" s="161"/>
      <c r="O12" s="245">
        <v>270</v>
      </c>
      <c r="P12" s="163">
        <f t="shared" si="3"/>
        <v>1890</v>
      </c>
      <c r="Q12" s="247" t="s">
        <v>743</v>
      </c>
      <c r="R12" s="212">
        <v>292.91000000000003</v>
      </c>
      <c r="S12" s="163">
        <f t="shared" si="4"/>
        <v>2050.3700000000003</v>
      </c>
      <c r="T12" s="161"/>
      <c r="U12" s="166"/>
    </row>
    <row r="13" spans="1:21" s="50" customFormat="1" x14ac:dyDescent="0.25">
      <c r="A13" s="229">
        <v>6</v>
      </c>
      <c r="B13" s="59" t="s">
        <v>729</v>
      </c>
      <c r="C13" s="276" t="s">
        <v>736</v>
      </c>
      <c r="D13" s="58">
        <v>7</v>
      </c>
      <c r="E13" s="57" t="s">
        <v>164</v>
      </c>
      <c r="F13" s="130"/>
      <c r="G13" s="93">
        <f t="shared" si="0"/>
        <v>0</v>
      </c>
      <c r="H13" s="57"/>
      <c r="I13" s="130">
        <v>170</v>
      </c>
      <c r="J13" s="93">
        <f t="shared" si="1"/>
        <v>1190</v>
      </c>
      <c r="K13" s="57"/>
      <c r="L13" s="130"/>
      <c r="M13" s="93">
        <f t="shared" si="2"/>
        <v>0</v>
      </c>
      <c r="N13" s="57"/>
      <c r="O13" s="130"/>
      <c r="P13" s="93">
        <f t="shared" si="3"/>
        <v>0</v>
      </c>
      <c r="Q13" s="95"/>
      <c r="R13" s="130"/>
      <c r="S13" s="93">
        <f t="shared" si="4"/>
        <v>0</v>
      </c>
      <c r="T13" s="57"/>
      <c r="U13" s="230"/>
    </row>
    <row r="14" spans="1:21" s="50" customFormat="1" x14ac:dyDescent="0.25">
      <c r="A14" s="229">
        <v>7</v>
      </c>
      <c r="B14" s="59"/>
      <c r="C14" s="276" t="s">
        <v>737</v>
      </c>
      <c r="D14" s="58">
        <v>7</v>
      </c>
      <c r="E14" s="57" t="s">
        <v>164</v>
      </c>
      <c r="F14" s="253"/>
      <c r="G14" s="93">
        <f t="shared" si="0"/>
        <v>0</v>
      </c>
      <c r="H14" s="57"/>
      <c r="I14" s="130">
        <v>250</v>
      </c>
      <c r="J14" s="93">
        <f t="shared" si="1"/>
        <v>1750</v>
      </c>
      <c r="K14" s="57"/>
      <c r="L14" s="94">
        <v>315</v>
      </c>
      <c r="M14" s="93">
        <f t="shared" si="2"/>
        <v>2205</v>
      </c>
      <c r="N14" s="57"/>
      <c r="O14" s="130">
        <v>315</v>
      </c>
      <c r="P14" s="93">
        <f t="shared" si="3"/>
        <v>2205</v>
      </c>
      <c r="Q14" s="95" t="s">
        <v>744</v>
      </c>
      <c r="R14" s="94">
        <v>315</v>
      </c>
      <c r="S14" s="93">
        <f t="shared" si="4"/>
        <v>2205</v>
      </c>
      <c r="T14" s="57"/>
      <c r="U14" s="230"/>
    </row>
    <row r="15" spans="1:21" s="50" customFormat="1" x14ac:dyDescent="0.25">
      <c r="A15" s="229">
        <v>8</v>
      </c>
      <c r="B15" s="59" t="s">
        <v>735</v>
      </c>
      <c r="C15" s="274" t="s">
        <v>738</v>
      </c>
      <c r="D15" s="63">
        <v>7</v>
      </c>
      <c r="E15" s="62" t="s">
        <v>164</v>
      </c>
      <c r="F15" s="254"/>
      <c r="G15" s="93">
        <f t="shared" si="0"/>
        <v>0</v>
      </c>
      <c r="H15" s="57"/>
      <c r="I15" s="98">
        <v>243</v>
      </c>
      <c r="J15" s="93">
        <f t="shared" si="1"/>
        <v>1701</v>
      </c>
      <c r="K15" s="95"/>
      <c r="L15" s="98">
        <v>243</v>
      </c>
      <c r="M15" s="93">
        <f t="shared" si="2"/>
        <v>1701</v>
      </c>
      <c r="N15" s="57"/>
      <c r="O15" s="246">
        <v>243</v>
      </c>
      <c r="P15" s="93">
        <f t="shared" si="3"/>
        <v>1701</v>
      </c>
      <c r="Q15" s="95" t="s">
        <v>745</v>
      </c>
      <c r="R15" s="209">
        <v>169.4</v>
      </c>
      <c r="S15" s="93">
        <f t="shared" si="4"/>
        <v>1185.8</v>
      </c>
      <c r="T15" s="57"/>
      <c r="U15" s="230"/>
    </row>
    <row r="16" spans="1:21" s="50" customFormat="1" ht="15.75" thickBot="1" x14ac:dyDescent="0.3">
      <c r="A16" s="79"/>
      <c r="B16" s="59"/>
      <c r="C16" s="57"/>
      <c r="D16" s="63"/>
      <c r="E16" s="62"/>
      <c r="F16" s="210"/>
      <c r="G16" s="122">
        <f t="shared" si="0"/>
        <v>0</v>
      </c>
      <c r="H16" s="76"/>
      <c r="I16" s="99"/>
      <c r="J16" s="122">
        <f t="shared" si="1"/>
        <v>0</v>
      </c>
      <c r="K16" s="124"/>
      <c r="L16" s="210"/>
      <c r="M16" s="122">
        <f t="shared" si="2"/>
        <v>0</v>
      </c>
      <c r="N16" s="76"/>
      <c r="O16" s="130"/>
      <c r="P16" s="122">
        <f t="shared" si="3"/>
        <v>0</v>
      </c>
      <c r="Q16" s="124"/>
      <c r="R16" s="227"/>
      <c r="S16" s="122">
        <f t="shared" si="4"/>
        <v>0</v>
      </c>
      <c r="T16" s="76"/>
      <c r="U16" s="75"/>
    </row>
    <row r="17" spans="1:21" s="40" customFormat="1" ht="15.75" thickBot="1" x14ac:dyDescent="0.3">
      <c r="A17" s="89"/>
      <c r="B17" s="88" t="s">
        <v>162</v>
      </c>
      <c r="C17" s="83"/>
      <c r="D17" s="88"/>
      <c r="E17" s="83"/>
      <c r="F17" s="85"/>
      <c r="G17" s="84">
        <f>SUM(G8:G16)</f>
        <v>7309.4</v>
      </c>
      <c r="H17" s="83"/>
      <c r="I17" s="87"/>
      <c r="J17" s="84">
        <f>SUM(J8:J16)</f>
        <v>8736</v>
      </c>
      <c r="K17" s="86"/>
      <c r="L17" s="85"/>
      <c r="M17" s="84">
        <f>SUM(M8:M16)</f>
        <v>10585.890000000001</v>
      </c>
      <c r="N17" s="83"/>
      <c r="O17" s="87"/>
      <c r="P17" s="84">
        <f>SUM(P8:P16)</f>
        <v>10332</v>
      </c>
      <c r="Q17" s="86"/>
      <c r="R17" s="85"/>
      <c r="S17" s="84">
        <f>SUM(S8:S16)</f>
        <v>10354.19</v>
      </c>
      <c r="T17" s="83"/>
      <c r="U17" s="82"/>
    </row>
    <row r="18" spans="1:21" s="66" customFormat="1" ht="15.75" thickBot="1" x14ac:dyDescent="0.3">
      <c r="A18" s="81"/>
      <c r="B18" s="70" t="s">
        <v>161</v>
      </c>
      <c r="C18" s="68"/>
      <c r="D18" s="70"/>
      <c r="E18" s="68"/>
      <c r="F18" s="73"/>
      <c r="G18" s="69">
        <f>RANK(G17,$G17:$S17,1)</f>
        <v>1</v>
      </c>
      <c r="H18" s="68"/>
      <c r="I18" s="80"/>
      <c r="J18" s="69">
        <f>RANK(J17,$G17:$S17,1)</f>
        <v>2</v>
      </c>
      <c r="K18" s="71"/>
      <c r="L18" s="73"/>
      <c r="M18" s="69">
        <f>RANK(M17,$G17:$S17,1)</f>
        <v>5</v>
      </c>
      <c r="N18" s="68"/>
      <c r="O18" s="80"/>
      <c r="P18" s="69">
        <f>RANK(P17,$G17:$S17,1)</f>
        <v>3</v>
      </c>
      <c r="Q18" s="71"/>
      <c r="R18" s="73"/>
      <c r="S18" s="69">
        <f>RANK(S17,$G17:$S17,1)</f>
        <v>4</v>
      </c>
      <c r="T18" s="68"/>
      <c r="U18" s="67"/>
    </row>
    <row r="19" spans="1:21" s="50" customFormat="1" x14ac:dyDescent="0.25">
      <c r="A19" s="65"/>
      <c r="B19" s="64"/>
      <c r="C19" s="62"/>
      <c r="D19" s="63"/>
      <c r="E19" s="62"/>
      <c r="F19" s="294"/>
      <c r="G19" s="295"/>
      <c r="H19" s="296"/>
      <c r="I19" s="294"/>
      <c r="J19" s="295"/>
      <c r="K19" s="296"/>
      <c r="L19" s="294"/>
      <c r="M19" s="295"/>
      <c r="N19" s="296"/>
      <c r="O19" s="294"/>
      <c r="P19" s="295"/>
      <c r="Q19" s="296"/>
      <c r="R19" s="294"/>
      <c r="S19" s="295"/>
      <c r="T19" s="296"/>
      <c r="U19" s="61"/>
    </row>
    <row r="20" spans="1:21" s="50" customFormat="1" x14ac:dyDescent="0.25">
      <c r="A20" s="229"/>
      <c r="B20" s="59" t="s">
        <v>160</v>
      </c>
      <c r="C20" s="57" t="s">
        <v>159</v>
      </c>
      <c r="D20" s="58"/>
      <c r="E20" s="57"/>
      <c r="F20" s="297">
        <v>44363</v>
      </c>
      <c r="G20" s="290"/>
      <c r="H20" s="291"/>
      <c r="I20" s="297">
        <v>43465</v>
      </c>
      <c r="J20" s="290"/>
      <c r="K20" s="291"/>
      <c r="L20" s="297">
        <v>43465</v>
      </c>
      <c r="M20" s="290"/>
      <c r="N20" s="291"/>
      <c r="O20" s="297">
        <v>43465</v>
      </c>
      <c r="P20" s="290"/>
      <c r="Q20" s="291"/>
      <c r="R20" s="297">
        <v>43465</v>
      </c>
      <c r="S20" s="290"/>
      <c r="T20" s="291"/>
      <c r="U20" s="230"/>
    </row>
    <row r="21" spans="1:21" s="50" customFormat="1" x14ac:dyDescent="0.25">
      <c r="A21" s="229"/>
      <c r="B21" s="59"/>
      <c r="C21" s="57" t="s">
        <v>157</v>
      </c>
      <c r="D21" s="58"/>
      <c r="E21" s="57"/>
      <c r="F21" s="292"/>
      <c r="G21" s="290"/>
      <c r="H21" s="291"/>
      <c r="I21" s="292"/>
      <c r="J21" s="290"/>
      <c r="K21" s="291"/>
      <c r="L21" s="292"/>
      <c r="M21" s="290"/>
      <c r="N21" s="291"/>
      <c r="O21" s="292"/>
      <c r="P21" s="290"/>
      <c r="Q21" s="291"/>
      <c r="R21" s="292"/>
      <c r="S21" s="290"/>
      <c r="T21" s="291"/>
      <c r="U21" s="230"/>
    </row>
    <row r="22" spans="1:21" s="50" customFormat="1" x14ac:dyDescent="0.25">
      <c r="A22" s="229"/>
      <c r="B22" s="59"/>
      <c r="C22" s="57" t="s">
        <v>154</v>
      </c>
      <c r="D22" s="58"/>
      <c r="E22" s="57"/>
      <c r="F22" s="292" t="s">
        <v>153</v>
      </c>
      <c r="G22" s="290"/>
      <c r="H22" s="291"/>
      <c r="I22" s="292" t="s">
        <v>441</v>
      </c>
      <c r="J22" s="290"/>
      <c r="K22" s="291"/>
      <c r="L22" s="292" t="s">
        <v>153</v>
      </c>
      <c r="M22" s="290"/>
      <c r="N22" s="291"/>
      <c r="O22" s="292" t="s">
        <v>151</v>
      </c>
      <c r="P22" s="290"/>
      <c r="Q22" s="291"/>
      <c r="R22" s="292" t="s">
        <v>151</v>
      </c>
      <c r="S22" s="290"/>
      <c r="T22" s="291"/>
      <c r="U22" s="230"/>
    </row>
    <row r="23" spans="1:21" s="50" customFormat="1" x14ac:dyDescent="0.25">
      <c r="A23" s="229"/>
      <c r="B23" s="59"/>
      <c r="C23" s="57"/>
      <c r="D23" s="58"/>
      <c r="E23" s="57"/>
      <c r="F23" s="292"/>
      <c r="G23" s="290"/>
      <c r="H23" s="291"/>
      <c r="I23" s="292"/>
      <c r="J23" s="290"/>
      <c r="K23" s="291"/>
      <c r="L23" s="292"/>
      <c r="M23" s="290"/>
      <c r="N23" s="291"/>
      <c r="O23" s="292"/>
      <c r="P23" s="290"/>
      <c r="Q23" s="291"/>
      <c r="R23" s="292"/>
      <c r="S23" s="290"/>
      <c r="T23" s="291"/>
      <c r="U23" s="230"/>
    </row>
    <row r="24" spans="1:21" s="50" customFormat="1" ht="15.75" thickBot="1" x14ac:dyDescent="0.3">
      <c r="A24" s="79"/>
      <c r="B24" s="78"/>
      <c r="C24" s="76"/>
      <c r="D24" s="77"/>
      <c r="E24" s="76"/>
      <c r="F24" s="284"/>
      <c r="G24" s="285"/>
      <c r="H24" s="286"/>
      <c r="I24" s="284"/>
      <c r="J24" s="285"/>
      <c r="K24" s="286"/>
      <c r="L24" s="284"/>
      <c r="M24" s="285"/>
      <c r="N24" s="286"/>
      <c r="O24" s="284"/>
      <c r="P24" s="285"/>
      <c r="Q24" s="286"/>
      <c r="R24" s="284"/>
      <c r="S24" s="285"/>
      <c r="T24" s="286"/>
      <c r="U24" s="75"/>
    </row>
    <row r="25" spans="1:21" s="66" customFormat="1" ht="15.75" thickBot="1" x14ac:dyDescent="0.3">
      <c r="A25" s="74"/>
      <c r="B25" s="70" t="s">
        <v>148</v>
      </c>
      <c r="C25" s="68"/>
      <c r="D25" s="70"/>
      <c r="E25" s="68"/>
      <c r="F25" s="73"/>
      <c r="G25" s="69">
        <f>G18</f>
        <v>1</v>
      </c>
      <c r="H25" s="68"/>
      <c r="I25" s="72"/>
      <c r="J25" s="69">
        <f>J18</f>
        <v>2</v>
      </c>
      <c r="K25" s="71"/>
      <c r="L25" s="70"/>
      <c r="M25" s="69">
        <f>M18</f>
        <v>5</v>
      </c>
      <c r="N25" s="68"/>
      <c r="O25" s="72"/>
      <c r="P25" s="69">
        <f>P18</f>
        <v>3</v>
      </c>
      <c r="Q25" s="71"/>
      <c r="R25" s="70"/>
      <c r="S25" s="69">
        <f>S18</f>
        <v>4</v>
      </c>
      <c r="T25" s="68"/>
      <c r="U25" s="67"/>
    </row>
    <row r="26" spans="1:21" s="50" customFormat="1" x14ac:dyDescent="0.25">
      <c r="A26" s="65"/>
      <c r="B26" s="64"/>
      <c r="C26" s="62"/>
      <c r="D26" s="63"/>
      <c r="E26" s="62"/>
      <c r="F26" s="294"/>
      <c r="G26" s="295"/>
      <c r="H26" s="296"/>
      <c r="I26" s="294"/>
      <c r="J26" s="295"/>
      <c r="K26" s="296"/>
      <c r="L26" s="294"/>
      <c r="M26" s="295"/>
      <c r="N26" s="296"/>
      <c r="O26" s="294"/>
      <c r="P26" s="295"/>
      <c r="Q26" s="296"/>
      <c r="R26" s="294"/>
      <c r="S26" s="295"/>
      <c r="T26" s="296"/>
      <c r="U26" s="61"/>
    </row>
    <row r="27" spans="1:21" s="50" customFormat="1" x14ac:dyDescent="0.25">
      <c r="A27" s="229"/>
      <c r="B27" s="59" t="s">
        <v>147</v>
      </c>
      <c r="C27" s="57" t="s">
        <v>146</v>
      </c>
      <c r="D27" s="58"/>
      <c r="E27" s="57"/>
      <c r="F27" s="292" t="s">
        <v>775</v>
      </c>
      <c r="G27" s="290"/>
      <c r="H27" s="291"/>
      <c r="I27" s="292" t="s">
        <v>790</v>
      </c>
      <c r="J27" s="290"/>
      <c r="K27" s="291"/>
      <c r="L27" s="292"/>
      <c r="M27" s="290"/>
      <c r="N27" s="291"/>
      <c r="O27" s="292" t="s">
        <v>748</v>
      </c>
      <c r="P27" s="290"/>
      <c r="Q27" s="291"/>
      <c r="R27" s="292" t="s">
        <v>751</v>
      </c>
      <c r="S27" s="290"/>
      <c r="T27" s="291"/>
      <c r="U27" s="230"/>
    </row>
    <row r="28" spans="1:21" s="50" customFormat="1" x14ac:dyDescent="0.25">
      <c r="A28" s="229"/>
      <c r="B28" s="59"/>
      <c r="C28" s="57" t="s">
        <v>144</v>
      </c>
      <c r="D28" s="58"/>
      <c r="E28" s="57"/>
      <c r="F28" s="289" t="s">
        <v>777</v>
      </c>
      <c r="G28" s="290"/>
      <c r="H28" s="291"/>
      <c r="I28" s="289" t="s">
        <v>791</v>
      </c>
      <c r="J28" s="290"/>
      <c r="K28" s="291"/>
      <c r="L28" s="289"/>
      <c r="M28" s="290"/>
      <c r="N28" s="291"/>
      <c r="O28" s="293" t="s">
        <v>749</v>
      </c>
      <c r="P28" s="290"/>
      <c r="Q28" s="291"/>
      <c r="R28" s="289" t="s">
        <v>752</v>
      </c>
      <c r="S28" s="290"/>
      <c r="T28" s="291"/>
      <c r="U28" s="230"/>
    </row>
    <row r="29" spans="1:21" s="50" customFormat="1" x14ac:dyDescent="0.25">
      <c r="A29" s="229"/>
      <c r="B29" s="59"/>
      <c r="C29" s="57" t="s">
        <v>142</v>
      </c>
      <c r="D29" s="58"/>
      <c r="E29" s="57"/>
      <c r="F29" s="292" t="s">
        <v>776</v>
      </c>
      <c r="G29" s="290"/>
      <c r="H29" s="291"/>
      <c r="I29" s="292" t="s">
        <v>792</v>
      </c>
      <c r="J29" s="290"/>
      <c r="K29" s="291"/>
      <c r="L29" s="292" t="s">
        <v>747</v>
      </c>
      <c r="M29" s="290"/>
      <c r="N29" s="291"/>
      <c r="O29" s="292" t="s">
        <v>750</v>
      </c>
      <c r="P29" s="290"/>
      <c r="Q29" s="291"/>
      <c r="R29" s="292" t="s">
        <v>753</v>
      </c>
      <c r="S29" s="290"/>
      <c r="T29" s="291"/>
      <c r="U29" s="230"/>
    </row>
    <row r="30" spans="1:21" s="50" customFormat="1" ht="15.75" thickBot="1" x14ac:dyDescent="0.3">
      <c r="A30" s="231"/>
      <c r="B30" s="54"/>
      <c r="C30" s="52"/>
      <c r="D30" s="53"/>
      <c r="E30" s="52"/>
      <c r="F30" s="284"/>
      <c r="G30" s="285"/>
      <c r="H30" s="286"/>
      <c r="I30" s="284"/>
      <c r="J30" s="285"/>
      <c r="K30" s="286"/>
      <c r="L30" s="284"/>
      <c r="M30" s="285"/>
      <c r="N30" s="286"/>
      <c r="O30" s="284"/>
      <c r="P30" s="285"/>
      <c r="Q30" s="286"/>
      <c r="R30" s="284"/>
      <c r="S30" s="285"/>
      <c r="T30" s="286"/>
      <c r="U30" s="232"/>
    </row>
    <row r="32" spans="1:21" s="269" customFormat="1" x14ac:dyDescent="0.25">
      <c r="B32" s="40"/>
      <c r="F32" s="39"/>
      <c r="G32" s="39"/>
    </row>
    <row r="33" spans="1:21" s="269" customFormat="1" x14ac:dyDescent="0.25">
      <c r="B33" s="40"/>
      <c r="F33" s="39"/>
      <c r="G33" s="39"/>
    </row>
    <row r="34" spans="1:21" s="269" customFormat="1" x14ac:dyDescent="0.25">
      <c r="B34" s="40"/>
      <c r="F34" s="39"/>
      <c r="G34" s="39"/>
    </row>
    <row r="35" spans="1:21" s="269" customFormat="1" ht="21.75" thickBot="1" x14ac:dyDescent="0.4">
      <c r="A35" s="283" t="s">
        <v>794</v>
      </c>
      <c r="B35" s="40"/>
      <c r="F35" s="39"/>
      <c r="G35" s="39"/>
      <c r="I35" s="264" t="s">
        <v>796</v>
      </c>
    </row>
    <row r="36" spans="1:21" s="258" customFormat="1" x14ac:dyDescent="0.25">
      <c r="A36" s="302" t="s">
        <v>193</v>
      </c>
      <c r="B36" s="304" t="s">
        <v>192</v>
      </c>
      <c r="C36" s="306" t="s">
        <v>191</v>
      </c>
      <c r="D36" s="304" t="s">
        <v>190</v>
      </c>
      <c r="E36" s="306" t="s">
        <v>189</v>
      </c>
      <c r="F36" s="256" t="s">
        <v>184</v>
      </c>
      <c r="G36" s="308" t="s">
        <v>774</v>
      </c>
      <c r="H36" s="306"/>
      <c r="I36" s="257" t="s">
        <v>184</v>
      </c>
      <c r="J36" s="308" t="s">
        <v>723</v>
      </c>
      <c r="K36" s="309"/>
      <c r="L36" s="256" t="s">
        <v>184</v>
      </c>
      <c r="M36" s="308" t="s">
        <v>722</v>
      </c>
      <c r="N36" s="306"/>
      <c r="O36" s="257" t="s">
        <v>184</v>
      </c>
      <c r="P36" s="308" t="s">
        <v>724</v>
      </c>
      <c r="Q36" s="309"/>
      <c r="R36" s="256" t="s">
        <v>184</v>
      </c>
      <c r="S36" s="308" t="s">
        <v>725</v>
      </c>
      <c r="T36" s="306"/>
      <c r="U36" s="298" t="s">
        <v>182</v>
      </c>
    </row>
    <row r="37" spans="1:21" s="264" customFormat="1" ht="15.75" thickBot="1" x14ac:dyDescent="0.3">
      <c r="A37" s="303"/>
      <c r="B37" s="305"/>
      <c r="C37" s="307"/>
      <c r="D37" s="305"/>
      <c r="E37" s="307"/>
      <c r="F37" s="259" t="s">
        <v>181</v>
      </c>
      <c r="G37" s="260" t="s">
        <v>162</v>
      </c>
      <c r="H37" s="261" t="s">
        <v>180</v>
      </c>
      <c r="I37" s="262" t="s">
        <v>181</v>
      </c>
      <c r="J37" s="260" t="s">
        <v>162</v>
      </c>
      <c r="K37" s="263" t="s">
        <v>180</v>
      </c>
      <c r="L37" s="259" t="s">
        <v>181</v>
      </c>
      <c r="M37" s="260" t="s">
        <v>162</v>
      </c>
      <c r="N37" s="261" t="s">
        <v>180</v>
      </c>
      <c r="O37" s="262" t="s">
        <v>181</v>
      </c>
      <c r="P37" s="260" t="s">
        <v>162</v>
      </c>
      <c r="Q37" s="263" t="s">
        <v>180</v>
      </c>
      <c r="R37" s="259" t="s">
        <v>181</v>
      </c>
      <c r="S37" s="260" t="s">
        <v>162</v>
      </c>
      <c r="T37" s="261" t="s">
        <v>180</v>
      </c>
      <c r="U37" s="299"/>
    </row>
    <row r="38" spans="1:21" s="50" customFormat="1" x14ac:dyDescent="0.25">
      <c r="A38" s="65">
        <v>1</v>
      </c>
      <c r="B38" s="64" t="s">
        <v>727</v>
      </c>
      <c r="C38" s="62" t="s">
        <v>730</v>
      </c>
      <c r="D38" s="63">
        <v>4</v>
      </c>
      <c r="E38" s="62" t="s">
        <v>793</v>
      </c>
      <c r="F38" s="178">
        <v>136.19999999999999</v>
      </c>
      <c r="G38" s="102">
        <f t="shared" ref="G38:G46" si="5">$D38*F38</f>
        <v>544.79999999999995</v>
      </c>
      <c r="H38" s="62" t="s">
        <v>746</v>
      </c>
      <c r="I38" s="178">
        <v>27</v>
      </c>
      <c r="J38" s="102">
        <f t="shared" ref="J38:J46" si="6">$D38*I38</f>
        <v>108</v>
      </c>
      <c r="K38" s="62"/>
      <c r="L38" s="278">
        <v>110</v>
      </c>
      <c r="M38" s="102">
        <f t="shared" ref="M38:M46" si="7">$D38*L38</f>
        <v>440</v>
      </c>
      <c r="N38" s="62" t="s">
        <v>746</v>
      </c>
      <c r="O38" s="178">
        <v>195</v>
      </c>
      <c r="P38" s="102">
        <f t="shared" ref="P38:P46" si="8">$D38*O38</f>
        <v>780</v>
      </c>
      <c r="Q38" s="104" t="s">
        <v>740</v>
      </c>
      <c r="R38" s="279">
        <v>520.1</v>
      </c>
      <c r="S38" s="102">
        <f t="shared" ref="S38:S46" si="9">$D38*R38</f>
        <v>2080.4</v>
      </c>
      <c r="T38" s="62"/>
      <c r="U38" s="61"/>
    </row>
    <row r="39" spans="1:21" s="50" customFormat="1" x14ac:dyDescent="0.25">
      <c r="A39" s="270">
        <v>2</v>
      </c>
      <c r="B39" s="59"/>
      <c r="C39" s="57" t="s">
        <v>731</v>
      </c>
      <c r="D39" s="58">
        <v>4</v>
      </c>
      <c r="E39" s="62" t="s">
        <v>793</v>
      </c>
      <c r="F39" s="130">
        <v>317.8</v>
      </c>
      <c r="G39" s="93">
        <f t="shared" si="5"/>
        <v>1271.2</v>
      </c>
      <c r="H39" s="62"/>
      <c r="I39" s="130">
        <v>70</v>
      </c>
      <c r="J39" s="93">
        <f t="shared" si="6"/>
        <v>280</v>
      </c>
      <c r="K39" s="57"/>
      <c r="L39" s="266">
        <v>450</v>
      </c>
      <c r="M39" s="93">
        <f t="shared" si="7"/>
        <v>1800</v>
      </c>
      <c r="N39" s="57"/>
      <c r="O39" s="127">
        <v>270</v>
      </c>
      <c r="P39" s="93">
        <f t="shared" si="8"/>
        <v>1080</v>
      </c>
      <c r="Q39" s="95" t="s">
        <v>741</v>
      </c>
      <c r="R39" s="265">
        <v>770</v>
      </c>
      <c r="S39" s="93">
        <f t="shared" si="9"/>
        <v>3080</v>
      </c>
      <c r="T39" s="57"/>
      <c r="U39" s="271"/>
    </row>
    <row r="40" spans="1:21" s="50" customFormat="1" x14ac:dyDescent="0.25">
      <c r="A40" s="270">
        <v>3</v>
      </c>
      <c r="B40" s="59"/>
      <c r="C40" s="57" t="s">
        <v>732</v>
      </c>
      <c r="D40" s="58">
        <v>4</v>
      </c>
      <c r="E40" s="62" t="s">
        <v>793</v>
      </c>
      <c r="F40" s="127">
        <v>510.75</v>
      </c>
      <c r="G40" s="93">
        <f t="shared" si="5"/>
        <v>2043</v>
      </c>
      <c r="H40" s="62"/>
      <c r="I40" s="127">
        <v>90</v>
      </c>
      <c r="J40" s="93">
        <f t="shared" si="6"/>
        <v>360</v>
      </c>
      <c r="K40" s="57"/>
      <c r="L40" s="265"/>
      <c r="M40" s="93">
        <f t="shared" si="7"/>
        <v>0</v>
      </c>
      <c r="N40" s="57"/>
      <c r="O40" s="100">
        <v>594</v>
      </c>
      <c r="P40" s="93">
        <f t="shared" si="8"/>
        <v>2376</v>
      </c>
      <c r="Q40" s="95"/>
      <c r="R40" s="265"/>
      <c r="S40" s="93">
        <f t="shared" si="9"/>
        <v>0</v>
      </c>
      <c r="T40" s="57"/>
      <c r="U40" s="271"/>
    </row>
    <row r="41" spans="1:21" s="50" customFormat="1" x14ac:dyDescent="0.25">
      <c r="A41" s="270">
        <v>4</v>
      </c>
      <c r="B41" s="59" t="s">
        <v>728</v>
      </c>
      <c r="C41" s="57" t="s">
        <v>733</v>
      </c>
      <c r="D41" s="58">
        <v>4</v>
      </c>
      <c r="E41" s="62" t="s">
        <v>793</v>
      </c>
      <c r="F41" s="130">
        <v>737.75</v>
      </c>
      <c r="G41" s="93">
        <f t="shared" si="5"/>
        <v>2951</v>
      </c>
      <c r="H41" s="62"/>
      <c r="I41" s="130">
        <v>120</v>
      </c>
      <c r="J41" s="93">
        <f t="shared" si="6"/>
        <v>480</v>
      </c>
      <c r="K41" s="57"/>
      <c r="L41" s="265"/>
      <c r="M41" s="93">
        <f t="shared" si="7"/>
        <v>0</v>
      </c>
      <c r="N41" s="57"/>
      <c r="O41" s="130">
        <v>630</v>
      </c>
      <c r="P41" s="93">
        <f t="shared" si="8"/>
        <v>2520</v>
      </c>
      <c r="Q41" s="95" t="s">
        <v>742</v>
      </c>
      <c r="R41" s="265"/>
      <c r="S41" s="93">
        <f t="shared" si="9"/>
        <v>0</v>
      </c>
      <c r="T41" s="57"/>
      <c r="U41" s="271"/>
    </row>
    <row r="42" spans="1:21" s="155" customFormat="1" ht="22.5" x14ac:dyDescent="0.25">
      <c r="A42" s="157">
        <v>5</v>
      </c>
      <c r="B42" s="158"/>
      <c r="C42" s="161" t="s">
        <v>734</v>
      </c>
      <c r="D42" s="160">
        <v>4</v>
      </c>
      <c r="E42" s="161" t="s">
        <v>793</v>
      </c>
      <c r="F42" s="234">
        <v>851.25</v>
      </c>
      <c r="G42" s="163">
        <f t="shared" si="5"/>
        <v>3405</v>
      </c>
      <c r="H42" s="147"/>
      <c r="I42" s="234">
        <v>165</v>
      </c>
      <c r="J42" s="163">
        <f t="shared" si="6"/>
        <v>660</v>
      </c>
      <c r="K42" s="161"/>
      <c r="L42" s="267"/>
      <c r="M42" s="163">
        <f t="shared" si="7"/>
        <v>0</v>
      </c>
      <c r="N42" s="161"/>
      <c r="O42" s="245">
        <v>810</v>
      </c>
      <c r="P42" s="163">
        <f t="shared" si="8"/>
        <v>3240</v>
      </c>
      <c r="Q42" s="247" t="s">
        <v>743</v>
      </c>
      <c r="R42" s="267"/>
      <c r="S42" s="163">
        <f t="shared" si="9"/>
        <v>0</v>
      </c>
      <c r="T42" s="161"/>
      <c r="U42" s="166"/>
    </row>
    <row r="43" spans="1:21" s="50" customFormat="1" x14ac:dyDescent="0.25">
      <c r="A43" s="270">
        <v>6</v>
      </c>
      <c r="B43" s="59" t="s">
        <v>729</v>
      </c>
      <c r="C43" s="57" t="s">
        <v>736</v>
      </c>
      <c r="D43" s="58">
        <v>4</v>
      </c>
      <c r="E43" s="57" t="s">
        <v>793</v>
      </c>
      <c r="F43" s="130"/>
      <c r="G43" s="93">
        <f t="shared" si="5"/>
        <v>0</v>
      </c>
      <c r="H43" s="57"/>
      <c r="I43" s="130">
        <v>140</v>
      </c>
      <c r="J43" s="93">
        <f t="shared" si="6"/>
        <v>560</v>
      </c>
      <c r="K43" s="57"/>
      <c r="L43" s="266"/>
      <c r="M43" s="93">
        <f t="shared" si="7"/>
        <v>0</v>
      </c>
      <c r="N43" s="57"/>
      <c r="O43" s="130"/>
      <c r="P43" s="93">
        <f t="shared" si="8"/>
        <v>0</v>
      </c>
      <c r="Q43" s="95"/>
      <c r="R43" s="266"/>
      <c r="S43" s="93">
        <f t="shared" si="9"/>
        <v>0</v>
      </c>
      <c r="T43" s="57"/>
      <c r="U43" s="271"/>
    </row>
    <row r="44" spans="1:21" s="50" customFormat="1" x14ac:dyDescent="0.25">
      <c r="A44" s="270">
        <v>7</v>
      </c>
      <c r="B44" s="59"/>
      <c r="C44" s="57" t="s">
        <v>737</v>
      </c>
      <c r="D44" s="58">
        <v>4</v>
      </c>
      <c r="E44" s="57" t="s">
        <v>793</v>
      </c>
      <c r="F44" s="253"/>
      <c r="G44" s="93">
        <f t="shared" si="5"/>
        <v>0</v>
      </c>
      <c r="H44" s="57"/>
      <c r="I44" s="130">
        <v>165</v>
      </c>
      <c r="J44" s="93">
        <f t="shared" si="6"/>
        <v>660</v>
      </c>
      <c r="K44" s="57"/>
      <c r="L44" s="265"/>
      <c r="M44" s="93">
        <f t="shared" si="7"/>
        <v>0</v>
      </c>
      <c r="N44" s="57"/>
      <c r="O44" s="130">
        <v>1417.5</v>
      </c>
      <c r="P44" s="93">
        <f t="shared" si="8"/>
        <v>5670</v>
      </c>
      <c r="Q44" s="95" t="s">
        <v>744</v>
      </c>
      <c r="R44" s="265"/>
      <c r="S44" s="93">
        <f t="shared" si="9"/>
        <v>0</v>
      </c>
      <c r="T44" s="57"/>
      <c r="U44" s="271"/>
    </row>
    <row r="45" spans="1:21" s="50" customFormat="1" x14ac:dyDescent="0.25">
      <c r="A45" s="270">
        <v>8</v>
      </c>
      <c r="B45" s="59" t="s">
        <v>735</v>
      </c>
      <c r="C45" s="274" t="s">
        <v>738</v>
      </c>
      <c r="D45" s="63">
        <v>4</v>
      </c>
      <c r="E45" s="62" t="s">
        <v>793</v>
      </c>
      <c r="F45" s="254"/>
      <c r="G45" s="93">
        <f t="shared" si="5"/>
        <v>0</v>
      </c>
      <c r="H45" s="57"/>
      <c r="I45" s="281"/>
      <c r="J45" s="93">
        <f t="shared" si="6"/>
        <v>0</v>
      </c>
      <c r="K45" s="95"/>
      <c r="L45" s="281"/>
      <c r="M45" s="93">
        <f t="shared" si="7"/>
        <v>0</v>
      </c>
      <c r="N45" s="57"/>
      <c r="O45" s="246">
        <v>729</v>
      </c>
      <c r="P45" s="93">
        <f t="shared" si="8"/>
        <v>2916</v>
      </c>
      <c r="Q45" s="95" t="s">
        <v>745</v>
      </c>
      <c r="R45" s="280"/>
      <c r="S45" s="93">
        <f t="shared" si="9"/>
        <v>0</v>
      </c>
      <c r="T45" s="57"/>
      <c r="U45" s="271"/>
    </row>
    <row r="46" spans="1:21" s="50" customFormat="1" ht="15.75" thickBot="1" x14ac:dyDescent="0.3">
      <c r="A46" s="79"/>
      <c r="B46" s="59"/>
      <c r="C46" s="57"/>
      <c r="D46" s="63"/>
      <c r="E46" s="62"/>
      <c r="F46" s="210"/>
      <c r="G46" s="122">
        <f t="shared" si="5"/>
        <v>0</v>
      </c>
      <c r="H46" s="76"/>
      <c r="I46" s="99"/>
      <c r="J46" s="122">
        <f t="shared" si="6"/>
        <v>0</v>
      </c>
      <c r="K46" s="124"/>
      <c r="L46" s="210"/>
      <c r="M46" s="122">
        <f t="shared" si="7"/>
        <v>0</v>
      </c>
      <c r="N46" s="76"/>
      <c r="O46" s="130"/>
      <c r="P46" s="122">
        <f t="shared" si="8"/>
        <v>0</v>
      </c>
      <c r="Q46" s="124"/>
      <c r="R46" s="227"/>
      <c r="S46" s="122">
        <f t="shared" si="9"/>
        <v>0</v>
      </c>
      <c r="T46" s="76"/>
      <c r="U46" s="75"/>
    </row>
    <row r="47" spans="1:21" s="40" customFormat="1" ht="15.75" thickBot="1" x14ac:dyDescent="0.3">
      <c r="A47" s="89"/>
      <c r="B47" s="88" t="s">
        <v>162</v>
      </c>
      <c r="C47" s="83"/>
      <c r="D47" s="88"/>
      <c r="E47" s="83"/>
      <c r="F47" s="85"/>
      <c r="G47" s="84">
        <f>SUM(G38:G46)</f>
        <v>10215</v>
      </c>
      <c r="H47" s="83"/>
      <c r="I47" s="87"/>
      <c r="J47" s="84">
        <f>SUM(J38:J46)</f>
        <v>3108</v>
      </c>
      <c r="K47" s="86"/>
      <c r="L47" s="85"/>
      <c r="M47" s="84">
        <f>SUM(M38:M46)</f>
        <v>2240</v>
      </c>
      <c r="N47" s="83"/>
      <c r="O47" s="87"/>
      <c r="P47" s="84">
        <f>SUM(P38:P46)</f>
        <v>18582</v>
      </c>
      <c r="Q47" s="86"/>
      <c r="R47" s="85"/>
      <c r="S47" s="84">
        <f>SUM(S38:S46)</f>
        <v>5160.3999999999996</v>
      </c>
      <c r="T47" s="83"/>
      <c r="U47" s="82"/>
    </row>
    <row r="48" spans="1:21" s="66" customFormat="1" ht="15.75" thickBot="1" x14ac:dyDescent="0.3">
      <c r="A48" s="81"/>
      <c r="B48" s="70" t="s">
        <v>161</v>
      </c>
      <c r="C48" s="68"/>
      <c r="D48" s="70"/>
      <c r="E48" s="68"/>
      <c r="F48" s="73"/>
      <c r="G48" s="69">
        <f>RANK(G47,$G47:$S47,1)</f>
        <v>4</v>
      </c>
      <c r="H48" s="68"/>
      <c r="I48" s="80"/>
      <c r="J48" s="69">
        <f>RANK(J47,$G47:$S47,1)</f>
        <v>2</v>
      </c>
      <c r="K48" s="71"/>
      <c r="L48" s="73"/>
      <c r="M48" s="69">
        <f>RANK(M47,$G47:$S47,1)</f>
        <v>1</v>
      </c>
      <c r="N48" s="68"/>
      <c r="O48" s="80"/>
      <c r="P48" s="69">
        <f>RANK(P47,$G47:$S47,1)</f>
        <v>5</v>
      </c>
      <c r="Q48" s="71"/>
      <c r="R48" s="73"/>
      <c r="S48" s="69">
        <f>RANK(S47,$G47:$S47,1)</f>
        <v>3</v>
      </c>
      <c r="T48" s="68"/>
      <c r="U48" s="67"/>
    </row>
    <row r="49" spans="1:21" s="50" customFormat="1" x14ac:dyDescent="0.25">
      <c r="A49" s="65"/>
      <c r="B49" s="64"/>
      <c r="C49" s="62"/>
      <c r="D49" s="63"/>
      <c r="E49" s="62"/>
      <c r="F49" s="294"/>
      <c r="G49" s="295"/>
      <c r="H49" s="296"/>
      <c r="I49" s="294"/>
      <c r="J49" s="295"/>
      <c r="K49" s="296"/>
      <c r="L49" s="294"/>
      <c r="M49" s="295"/>
      <c r="N49" s="296"/>
      <c r="O49" s="294"/>
      <c r="P49" s="295"/>
      <c r="Q49" s="296"/>
      <c r="R49" s="294"/>
      <c r="S49" s="295"/>
      <c r="T49" s="296"/>
      <c r="U49" s="61"/>
    </row>
    <row r="50" spans="1:21" s="50" customFormat="1" x14ac:dyDescent="0.25">
      <c r="A50" s="270"/>
      <c r="B50" s="59" t="s">
        <v>160</v>
      </c>
      <c r="C50" s="57" t="s">
        <v>159</v>
      </c>
      <c r="D50" s="58"/>
      <c r="E50" s="57"/>
      <c r="F50" s="297">
        <v>44363</v>
      </c>
      <c r="G50" s="290"/>
      <c r="H50" s="291"/>
      <c r="I50" s="297">
        <v>43465</v>
      </c>
      <c r="J50" s="290"/>
      <c r="K50" s="291"/>
      <c r="L50" s="297">
        <v>43465</v>
      </c>
      <c r="M50" s="290"/>
      <c r="N50" s="291"/>
      <c r="O50" s="297">
        <v>43465</v>
      </c>
      <c r="P50" s="290"/>
      <c r="Q50" s="291"/>
      <c r="R50" s="297">
        <v>43465</v>
      </c>
      <c r="S50" s="290"/>
      <c r="T50" s="291"/>
      <c r="U50" s="271"/>
    </row>
    <row r="51" spans="1:21" s="50" customFormat="1" x14ac:dyDescent="0.25">
      <c r="A51" s="270"/>
      <c r="B51" s="59"/>
      <c r="C51" s="57" t="s">
        <v>157</v>
      </c>
      <c r="D51" s="58"/>
      <c r="E51" s="57"/>
      <c r="F51" s="292"/>
      <c r="G51" s="290"/>
      <c r="H51" s="291"/>
      <c r="I51" s="292"/>
      <c r="J51" s="290"/>
      <c r="K51" s="291"/>
      <c r="L51" s="292"/>
      <c r="M51" s="290"/>
      <c r="N51" s="291"/>
      <c r="O51" s="292"/>
      <c r="P51" s="290"/>
      <c r="Q51" s="291"/>
      <c r="R51" s="292"/>
      <c r="S51" s="290"/>
      <c r="T51" s="291"/>
      <c r="U51" s="271"/>
    </row>
    <row r="52" spans="1:21" s="50" customFormat="1" x14ac:dyDescent="0.25">
      <c r="A52" s="270"/>
      <c r="B52" s="59"/>
      <c r="C52" s="57" t="s">
        <v>154</v>
      </c>
      <c r="D52" s="58"/>
      <c r="E52" s="57"/>
      <c r="F52" s="292" t="s">
        <v>153</v>
      </c>
      <c r="G52" s="290"/>
      <c r="H52" s="291"/>
      <c r="I52" s="292" t="s">
        <v>441</v>
      </c>
      <c r="J52" s="290"/>
      <c r="K52" s="291"/>
      <c r="L52" s="292" t="s">
        <v>153</v>
      </c>
      <c r="M52" s="290"/>
      <c r="N52" s="291"/>
      <c r="O52" s="292" t="s">
        <v>151</v>
      </c>
      <c r="P52" s="290"/>
      <c r="Q52" s="291"/>
      <c r="R52" s="292" t="s">
        <v>151</v>
      </c>
      <c r="S52" s="290"/>
      <c r="T52" s="291"/>
      <c r="U52" s="271"/>
    </row>
    <row r="53" spans="1:21" s="50" customFormat="1" x14ac:dyDescent="0.25">
      <c r="A53" s="270"/>
      <c r="B53" s="59"/>
      <c r="C53" s="57"/>
      <c r="D53" s="58"/>
      <c r="E53" s="57"/>
      <c r="F53" s="292"/>
      <c r="G53" s="290"/>
      <c r="H53" s="291"/>
      <c r="I53" s="292"/>
      <c r="J53" s="290"/>
      <c r="K53" s="291"/>
      <c r="L53" s="292"/>
      <c r="M53" s="290"/>
      <c r="N53" s="291"/>
      <c r="O53" s="292"/>
      <c r="P53" s="290"/>
      <c r="Q53" s="291"/>
      <c r="R53" s="292"/>
      <c r="S53" s="290"/>
      <c r="T53" s="291"/>
      <c r="U53" s="271"/>
    </row>
    <row r="54" spans="1:21" s="50" customFormat="1" ht="15.75" thickBot="1" x14ac:dyDescent="0.3">
      <c r="A54" s="79"/>
      <c r="B54" s="78"/>
      <c r="C54" s="76"/>
      <c r="D54" s="77"/>
      <c r="E54" s="76"/>
      <c r="F54" s="284"/>
      <c r="G54" s="285"/>
      <c r="H54" s="286"/>
      <c r="I54" s="284"/>
      <c r="J54" s="285"/>
      <c r="K54" s="286"/>
      <c r="L54" s="284"/>
      <c r="M54" s="285"/>
      <c r="N54" s="286"/>
      <c r="O54" s="284"/>
      <c r="P54" s="285"/>
      <c r="Q54" s="286"/>
      <c r="R54" s="284"/>
      <c r="S54" s="285"/>
      <c r="T54" s="286"/>
      <c r="U54" s="75"/>
    </row>
    <row r="55" spans="1:21" s="66" customFormat="1" ht="15.75" thickBot="1" x14ac:dyDescent="0.3">
      <c r="A55" s="74"/>
      <c r="B55" s="70" t="s">
        <v>148</v>
      </c>
      <c r="C55" s="68"/>
      <c r="D55" s="70"/>
      <c r="E55" s="68"/>
      <c r="F55" s="73"/>
      <c r="G55" s="69">
        <f>G48</f>
        <v>4</v>
      </c>
      <c r="H55" s="68"/>
      <c r="I55" s="72"/>
      <c r="J55" s="69">
        <f>J48</f>
        <v>2</v>
      </c>
      <c r="K55" s="71"/>
      <c r="L55" s="70"/>
      <c r="M55" s="69">
        <f>M48</f>
        <v>1</v>
      </c>
      <c r="N55" s="68"/>
      <c r="O55" s="72"/>
      <c r="P55" s="69">
        <f>P48</f>
        <v>5</v>
      </c>
      <c r="Q55" s="71"/>
      <c r="R55" s="70"/>
      <c r="S55" s="69">
        <f>S48</f>
        <v>3</v>
      </c>
      <c r="T55" s="68"/>
      <c r="U55" s="67"/>
    </row>
    <row r="56" spans="1:21" s="50" customFormat="1" x14ac:dyDescent="0.25">
      <c r="A56" s="65"/>
      <c r="B56" s="64"/>
      <c r="C56" s="62"/>
      <c r="D56" s="63"/>
      <c r="E56" s="62"/>
      <c r="F56" s="294"/>
      <c r="G56" s="295"/>
      <c r="H56" s="296"/>
      <c r="I56" s="294"/>
      <c r="J56" s="295"/>
      <c r="K56" s="296"/>
      <c r="L56" s="294"/>
      <c r="M56" s="295"/>
      <c r="N56" s="296"/>
      <c r="O56" s="294"/>
      <c r="P56" s="295"/>
      <c r="Q56" s="296"/>
      <c r="R56" s="294"/>
      <c r="S56" s="295"/>
      <c r="T56" s="296"/>
      <c r="U56" s="61"/>
    </row>
    <row r="57" spans="1:21" s="50" customFormat="1" x14ac:dyDescent="0.25">
      <c r="A57" s="270"/>
      <c r="B57" s="59" t="s">
        <v>147</v>
      </c>
      <c r="C57" s="57" t="s">
        <v>146</v>
      </c>
      <c r="D57" s="58"/>
      <c r="E57" s="57"/>
      <c r="F57" s="292" t="s">
        <v>775</v>
      </c>
      <c r="G57" s="290"/>
      <c r="H57" s="291"/>
      <c r="I57" s="292" t="s">
        <v>790</v>
      </c>
      <c r="J57" s="290"/>
      <c r="K57" s="291"/>
      <c r="L57" s="292"/>
      <c r="M57" s="290"/>
      <c r="N57" s="291"/>
      <c r="O57" s="292" t="s">
        <v>748</v>
      </c>
      <c r="P57" s="290"/>
      <c r="Q57" s="291"/>
      <c r="R57" s="292" t="s">
        <v>751</v>
      </c>
      <c r="S57" s="290"/>
      <c r="T57" s="291"/>
      <c r="U57" s="271"/>
    </row>
    <row r="58" spans="1:21" s="50" customFormat="1" x14ac:dyDescent="0.25">
      <c r="A58" s="270"/>
      <c r="B58" s="59"/>
      <c r="C58" s="57" t="s">
        <v>144</v>
      </c>
      <c r="D58" s="58"/>
      <c r="E58" s="57"/>
      <c r="F58" s="289" t="s">
        <v>777</v>
      </c>
      <c r="G58" s="290"/>
      <c r="H58" s="291"/>
      <c r="I58" s="289" t="s">
        <v>791</v>
      </c>
      <c r="J58" s="290"/>
      <c r="K58" s="291"/>
      <c r="L58" s="289"/>
      <c r="M58" s="290"/>
      <c r="N58" s="291"/>
      <c r="O58" s="293" t="s">
        <v>749</v>
      </c>
      <c r="P58" s="290"/>
      <c r="Q58" s="291"/>
      <c r="R58" s="289" t="s">
        <v>752</v>
      </c>
      <c r="S58" s="290"/>
      <c r="T58" s="291"/>
      <c r="U58" s="271"/>
    </row>
    <row r="59" spans="1:21" s="50" customFormat="1" x14ac:dyDescent="0.25">
      <c r="A59" s="270"/>
      <c r="B59" s="59"/>
      <c r="C59" s="57" t="s">
        <v>142</v>
      </c>
      <c r="D59" s="58"/>
      <c r="E59" s="57"/>
      <c r="F59" s="292" t="s">
        <v>776</v>
      </c>
      <c r="G59" s="290"/>
      <c r="H59" s="291"/>
      <c r="I59" s="292" t="s">
        <v>792</v>
      </c>
      <c r="J59" s="290"/>
      <c r="K59" s="291"/>
      <c r="L59" s="292" t="s">
        <v>747</v>
      </c>
      <c r="M59" s="290"/>
      <c r="N59" s="291"/>
      <c r="O59" s="292" t="s">
        <v>750</v>
      </c>
      <c r="P59" s="290"/>
      <c r="Q59" s="291"/>
      <c r="R59" s="292" t="s">
        <v>753</v>
      </c>
      <c r="S59" s="290"/>
      <c r="T59" s="291"/>
      <c r="U59" s="271"/>
    </row>
    <row r="60" spans="1:21" s="50" customFormat="1" ht="15.75" thickBot="1" x14ac:dyDescent="0.3">
      <c r="A60" s="272"/>
      <c r="B60" s="54"/>
      <c r="C60" s="52"/>
      <c r="D60" s="53"/>
      <c r="E60" s="52"/>
      <c r="F60" s="284"/>
      <c r="G60" s="285"/>
      <c r="H60" s="286"/>
      <c r="I60" s="284"/>
      <c r="J60" s="285"/>
      <c r="K60" s="286"/>
      <c r="L60" s="284"/>
      <c r="M60" s="285"/>
      <c r="N60" s="286"/>
      <c r="O60" s="284"/>
      <c r="P60" s="285"/>
      <c r="Q60" s="286"/>
      <c r="R60" s="284"/>
      <c r="S60" s="285"/>
      <c r="T60" s="286"/>
      <c r="U60" s="273"/>
    </row>
    <row r="61" spans="1:21" s="269" customFormat="1" x14ac:dyDescent="0.25">
      <c r="B61" s="40"/>
      <c r="F61" s="39"/>
      <c r="G61" s="39"/>
    </row>
    <row r="62" spans="1:21" s="269" customFormat="1" x14ac:dyDescent="0.25">
      <c r="B62" s="40"/>
      <c r="F62" s="39"/>
      <c r="G62" s="39"/>
    </row>
    <row r="63" spans="1:21" s="39" customFormat="1" x14ac:dyDescent="0.25">
      <c r="A63" s="228" t="s">
        <v>140</v>
      </c>
      <c r="B63" s="44" t="s">
        <v>139</v>
      </c>
      <c r="C63" s="228"/>
      <c r="D63" s="228"/>
      <c r="E63" s="228"/>
      <c r="H63" s="228"/>
      <c r="I63" s="228"/>
      <c r="J63" s="228"/>
      <c r="K63" s="228"/>
      <c r="L63" s="228"/>
      <c r="M63" s="228"/>
      <c r="N63" s="228"/>
      <c r="O63" s="228"/>
      <c r="P63" s="228"/>
      <c r="Q63" s="228"/>
      <c r="R63" s="228"/>
      <c r="S63" s="228"/>
      <c r="T63" s="228"/>
      <c r="U63" s="228"/>
    </row>
    <row r="68" spans="1:21" s="39" customFormat="1" x14ac:dyDescent="0.25">
      <c r="A68" s="49" t="s">
        <v>138</v>
      </c>
      <c r="B68"/>
      <c r="C68"/>
      <c r="D68" s="121"/>
      <c r="E68" s="121"/>
      <c r="F68" s="228"/>
      <c r="H68" s="228"/>
      <c r="I68" s="228"/>
      <c r="J68" s="228"/>
      <c r="K68" s="228"/>
      <c r="L68" s="228"/>
      <c r="M68" s="228"/>
      <c r="N68" s="228"/>
      <c r="O68" s="228"/>
      <c r="P68" s="228"/>
      <c r="Q68" s="228"/>
      <c r="R68" s="228"/>
      <c r="S68" s="228"/>
      <c r="T68" s="228"/>
      <c r="U68" s="228"/>
    </row>
    <row r="69" spans="1:21" s="39" customFormat="1" x14ac:dyDescent="0.25">
      <c r="A69" s="48" t="s">
        <v>137</v>
      </c>
      <c r="B69" s="47" t="s">
        <v>136</v>
      </c>
      <c r="C69" s="120" t="s">
        <v>135</v>
      </c>
      <c r="D69" s="120"/>
      <c r="E69" s="120"/>
      <c r="F69" s="120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8"/>
      <c r="S69" s="228"/>
      <c r="T69" s="228"/>
      <c r="U69" s="228"/>
    </row>
    <row r="70" spans="1:21" s="39" customFormat="1" ht="18.75" customHeight="1" x14ac:dyDescent="0.25">
      <c r="A70" s="167" t="s">
        <v>726</v>
      </c>
      <c r="B70" s="168">
        <v>43999</v>
      </c>
      <c r="C70" s="169" t="s">
        <v>773</v>
      </c>
      <c r="D70" s="119"/>
      <c r="E70" s="119"/>
      <c r="F70" s="119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8"/>
      <c r="S70" s="228"/>
      <c r="T70" s="228"/>
      <c r="U70" s="228"/>
    </row>
    <row r="71" spans="1:21" s="39" customFormat="1" x14ac:dyDescent="0.25">
      <c r="A71" s="167"/>
      <c r="B71" s="170"/>
      <c r="C71" s="169"/>
      <c r="D71" s="119"/>
      <c r="E71" s="119"/>
      <c r="F71" s="119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8"/>
      <c r="S71" s="228"/>
      <c r="T71" s="228"/>
      <c r="U71" s="228"/>
    </row>
    <row r="72" spans="1:21" s="39" customFormat="1" x14ac:dyDescent="0.25">
      <c r="A72"/>
      <c r="B72" s="43"/>
      <c r="C72" s="287"/>
      <c r="D72" s="288"/>
      <c r="E72" s="288"/>
      <c r="F72" s="288"/>
      <c r="H72" s="228"/>
      <c r="I72" s="228"/>
      <c r="J72" s="228"/>
      <c r="K72" s="228"/>
      <c r="L72" s="228"/>
      <c r="M72" s="228"/>
      <c r="N72" s="228"/>
      <c r="O72" s="228"/>
      <c r="P72" s="228"/>
      <c r="Q72" s="228"/>
      <c r="R72" s="228"/>
      <c r="S72" s="228"/>
      <c r="T72" s="228"/>
      <c r="U72" s="228"/>
    </row>
    <row r="73" spans="1:21" s="39" customFormat="1" x14ac:dyDescent="0.25">
      <c r="A73"/>
      <c r="B73" s="43"/>
      <c r="C73" s="287"/>
      <c r="D73" s="288"/>
      <c r="E73" s="288"/>
      <c r="F73" s="28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8"/>
      <c r="S73" s="228"/>
      <c r="T73" s="228"/>
      <c r="U73" s="228"/>
    </row>
    <row r="74" spans="1:21" s="39" customFormat="1" x14ac:dyDescent="0.25">
      <c r="A74"/>
      <c r="B74" s="43"/>
      <c r="C74" s="119"/>
      <c r="D74" s="119"/>
      <c r="E74" s="119"/>
      <c r="F74" s="119"/>
      <c r="H74" s="228"/>
      <c r="I74" s="228"/>
      <c r="J74" s="228"/>
      <c r="K74" s="228"/>
      <c r="L74" s="228"/>
      <c r="M74" s="228"/>
      <c r="N74" s="228"/>
      <c r="O74" s="228"/>
      <c r="P74" s="228"/>
      <c r="Q74" s="228"/>
      <c r="R74" s="228"/>
      <c r="S74" s="228"/>
      <c r="T74" s="228"/>
      <c r="U74" s="228"/>
    </row>
    <row r="75" spans="1:21" x14ac:dyDescent="0.25">
      <c r="A75"/>
      <c r="B75" s="233"/>
      <c r="C75" s="119"/>
    </row>
    <row r="76" spans="1:21" x14ac:dyDescent="0.25">
      <c r="A76"/>
      <c r="B76" s="42"/>
      <c r="C76" s="119"/>
    </row>
    <row r="77" spans="1:21" x14ac:dyDescent="0.25">
      <c r="A77"/>
      <c r="B77" s="42"/>
      <c r="C77" s="119"/>
    </row>
  </sheetData>
  <mergeCells count="137">
    <mergeCell ref="U6:U7"/>
    <mergeCell ref="D1:F1"/>
    <mergeCell ref="D2:F2"/>
    <mergeCell ref="A6:A7"/>
    <mergeCell ref="B6:B7"/>
    <mergeCell ref="C6:C7"/>
    <mergeCell ref="D6:D7"/>
    <mergeCell ref="E6:E7"/>
    <mergeCell ref="G6:H6"/>
    <mergeCell ref="J6:K6"/>
    <mergeCell ref="M6:N6"/>
    <mergeCell ref="P6:Q6"/>
    <mergeCell ref="S6:T6"/>
    <mergeCell ref="F3:H3"/>
    <mergeCell ref="F19:H19"/>
    <mergeCell ref="I19:K19"/>
    <mergeCell ref="L19:N19"/>
    <mergeCell ref="O19:Q19"/>
    <mergeCell ref="R19:T19"/>
    <mergeCell ref="F20:H20"/>
    <mergeCell ref="I20:K20"/>
    <mergeCell ref="L20:N20"/>
    <mergeCell ref="O20:Q20"/>
    <mergeCell ref="R20:T20"/>
    <mergeCell ref="F21:H21"/>
    <mergeCell ref="I21:K21"/>
    <mergeCell ref="L21:N21"/>
    <mergeCell ref="O21:Q21"/>
    <mergeCell ref="R21:T21"/>
    <mergeCell ref="F22:H22"/>
    <mergeCell ref="I22:K22"/>
    <mergeCell ref="L22:N22"/>
    <mergeCell ref="O22:Q22"/>
    <mergeCell ref="R22:T22"/>
    <mergeCell ref="F23:H23"/>
    <mergeCell ref="I23:K23"/>
    <mergeCell ref="L23:N23"/>
    <mergeCell ref="O23:Q23"/>
    <mergeCell ref="R23:T23"/>
    <mergeCell ref="F24:H24"/>
    <mergeCell ref="I24:K24"/>
    <mergeCell ref="L24:N24"/>
    <mergeCell ref="O24:Q24"/>
    <mergeCell ref="R24:T24"/>
    <mergeCell ref="F26:H26"/>
    <mergeCell ref="I26:K26"/>
    <mergeCell ref="L26:N26"/>
    <mergeCell ref="O26:Q26"/>
    <mergeCell ref="R26:T26"/>
    <mergeCell ref="F27:H27"/>
    <mergeCell ref="I27:K27"/>
    <mergeCell ref="L27:N27"/>
    <mergeCell ref="O27:Q27"/>
    <mergeCell ref="R27:T27"/>
    <mergeCell ref="R30:T30"/>
    <mergeCell ref="C72:F72"/>
    <mergeCell ref="F28:H28"/>
    <mergeCell ref="I28:K28"/>
    <mergeCell ref="L28:N28"/>
    <mergeCell ref="O28:Q28"/>
    <mergeCell ref="R28:T28"/>
    <mergeCell ref="F29:H29"/>
    <mergeCell ref="I29:K29"/>
    <mergeCell ref="L29:N29"/>
    <mergeCell ref="O29:Q29"/>
    <mergeCell ref="R29:T29"/>
    <mergeCell ref="S36:T36"/>
    <mergeCell ref="R50:T50"/>
    <mergeCell ref="O51:Q51"/>
    <mergeCell ref="R51:T51"/>
    <mergeCell ref="C73:F73"/>
    <mergeCell ref="F30:H30"/>
    <mergeCell ref="I30:K30"/>
    <mergeCell ref="L30:N30"/>
    <mergeCell ref="O30:Q30"/>
    <mergeCell ref="G36:H36"/>
    <mergeCell ref="J36:K36"/>
    <mergeCell ref="M36:N36"/>
    <mergeCell ref="P36:Q36"/>
    <mergeCell ref="F50:H50"/>
    <mergeCell ref="I50:K50"/>
    <mergeCell ref="L50:N50"/>
    <mergeCell ref="O50:Q50"/>
    <mergeCell ref="F51:H51"/>
    <mergeCell ref="I51:K51"/>
    <mergeCell ref="L51:N51"/>
    <mergeCell ref="U36:U37"/>
    <mergeCell ref="F49:H49"/>
    <mergeCell ref="I49:K49"/>
    <mergeCell ref="L49:N49"/>
    <mergeCell ref="O49:Q49"/>
    <mergeCell ref="R49:T49"/>
    <mergeCell ref="A36:A37"/>
    <mergeCell ref="B36:B37"/>
    <mergeCell ref="C36:C37"/>
    <mergeCell ref="D36:D37"/>
    <mergeCell ref="E36:E37"/>
    <mergeCell ref="F53:H53"/>
    <mergeCell ref="I53:K53"/>
    <mergeCell ref="L53:N53"/>
    <mergeCell ref="O53:Q53"/>
    <mergeCell ref="R53:T53"/>
    <mergeCell ref="F52:H52"/>
    <mergeCell ref="I52:K52"/>
    <mergeCell ref="L52:N52"/>
    <mergeCell ref="O52:Q52"/>
    <mergeCell ref="R52:T52"/>
    <mergeCell ref="F56:H56"/>
    <mergeCell ref="I56:K56"/>
    <mergeCell ref="L56:N56"/>
    <mergeCell ref="O56:Q56"/>
    <mergeCell ref="R56:T56"/>
    <mergeCell ref="F54:H54"/>
    <mergeCell ref="I54:K54"/>
    <mergeCell ref="L54:N54"/>
    <mergeCell ref="O54:Q54"/>
    <mergeCell ref="R54:T54"/>
    <mergeCell ref="F58:H58"/>
    <mergeCell ref="I58:K58"/>
    <mergeCell ref="L58:N58"/>
    <mergeCell ref="O58:Q58"/>
    <mergeCell ref="R58:T58"/>
    <mergeCell ref="F57:H57"/>
    <mergeCell ref="I57:K57"/>
    <mergeCell ref="L57:N57"/>
    <mergeCell ref="O57:Q57"/>
    <mergeCell ref="R57:T57"/>
    <mergeCell ref="F60:H60"/>
    <mergeCell ref="I60:K60"/>
    <mergeCell ref="L60:N60"/>
    <mergeCell ref="O60:Q60"/>
    <mergeCell ref="R60:T60"/>
    <mergeCell ref="F59:H59"/>
    <mergeCell ref="I59:K59"/>
    <mergeCell ref="L59:N59"/>
    <mergeCell ref="O59:Q59"/>
    <mergeCell ref="R59:T59"/>
  </mergeCells>
  <conditionalFormatting sqref="F16 L16 F8:F14 I8:I15 L8:L14 O8:O15 R8:R16">
    <cfRule type="expression" dxfId="15" priority="101">
      <formula>F8=MIN($F8,$I8,$L8,$O8,$R8)</formula>
    </cfRule>
  </conditionalFormatting>
  <conditionalFormatting sqref="G17 J17 M17 P17 S17 J47 M47 P47 S47">
    <cfRule type="expression" dxfId="14" priority="100">
      <formula>G17=MIN($G$17,$J$17,$M$17,$P$17,$S$17)</formula>
    </cfRule>
  </conditionalFormatting>
  <conditionalFormatting sqref="G18 J18 M18 P18 S18 J48 M48 P48 S48">
    <cfRule type="expression" dxfId="13" priority="99">
      <formula>G18=MIN($G$18,$J$18,$M$18,$P$18,$S$18)</formula>
    </cfRule>
  </conditionalFormatting>
  <conditionalFormatting sqref="G25 J25 M25 P25 S25 J55 M55 P55 S55">
    <cfRule type="expression" dxfId="12" priority="98">
      <formula>G25=MIN($G$25,$J$25,$M$25,$P$25,$S$25)</formula>
    </cfRule>
  </conditionalFormatting>
  <conditionalFormatting sqref="A25:XFD25 A19:F19 U19:XFD24 A31:XFD35 U26:XFD30 A26:F26 A1:XFD2 A17:XFD18 A24:F24 A20:E22 A30:F30 A27:E29 F16:H16 J16:N16 P16:XFD16 D70:XFD71 A23:B23 D23:E23 J8:J13 A74:XFD1048576 A72:C73 G72:XFD73 A8:A14 G8:I15 J14:K15 M8:XFD15 A15:B16 C8:C15 A6:XFD7 A3:F5 I3:XFD5 A61:XFD69">
    <cfRule type="expression" priority="97" stopIfTrue="1">
      <formula>ISBLANK(A1)=TRUE</formula>
    </cfRule>
  </conditionalFormatting>
  <conditionalFormatting sqref="I19 I24">
    <cfRule type="expression" priority="96" stopIfTrue="1">
      <formula>ISBLANK(I19)=TRUE</formula>
    </cfRule>
  </conditionalFormatting>
  <conditionalFormatting sqref="L19 L24">
    <cfRule type="expression" priority="95" stopIfTrue="1">
      <formula>ISBLANK(L19)=TRUE</formula>
    </cfRule>
  </conditionalFormatting>
  <conditionalFormatting sqref="O19 O24">
    <cfRule type="expression" priority="94" stopIfTrue="1">
      <formula>ISBLANK(O19)=TRUE</formula>
    </cfRule>
  </conditionalFormatting>
  <conditionalFormatting sqref="R19 R24">
    <cfRule type="expression" priority="93" stopIfTrue="1">
      <formula>ISBLANK(R19)=TRUE</formula>
    </cfRule>
  </conditionalFormatting>
  <conditionalFormatting sqref="I26 I30">
    <cfRule type="expression" priority="92" stopIfTrue="1">
      <formula>ISBLANK(I26)=TRUE</formula>
    </cfRule>
  </conditionalFormatting>
  <conditionalFormatting sqref="L26 L30">
    <cfRule type="expression" priority="91" stopIfTrue="1">
      <formula>ISBLANK(L26)=TRUE</formula>
    </cfRule>
  </conditionalFormatting>
  <conditionalFormatting sqref="O26 O30">
    <cfRule type="expression" priority="90" stopIfTrue="1">
      <formula>ISBLANK(O26)=TRUE</formula>
    </cfRule>
  </conditionalFormatting>
  <conditionalFormatting sqref="R26 R30">
    <cfRule type="expression" priority="89" stopIfTrue="1">
      <formula>ISBLANK(R26)=TRUE</formula>
    </cfRule>
  </conditionalFormatting>
  <conditionalFormatting sqref="B8:B12 B14">
    <cfRule type="expression" priority="88" stopIfTrue="1">
      <formula>ISBLANK(B8)=TRUE</formula>
    </cfRule>
  </conditionalFormatting>
  <conditionalFormatting sqref="C16:E16 D15:E15">
    <cfRule type="expression" priority="87" stopIfTrue="1">
      <formula>ISBLANK(C15)=TRUE</formula>
    </cfRule>
  </conditionalFormatting>
  <conditionalFormatting sqref="K8:K13">
    <cfRule type="expression" priority="68" stopIfTrue="1">
      <formula>ISBLANK(K8)=TRUE</formula>
    </cfRule>
  </conditionalFormatting>
  <conditionalFormatting sqref="I16">
    <cfRule type="expression" priority="85" stopIfTrue="1">
      <formula>ISBLANK(I16)=TRUE</formula>
    </cfRule>
  </conditionalFormatting>
  <conditionalFormatting sqref="F21">
    <cfRule type="expression" priority="72" stopIfTrue="1">
      <formula>ISBLANK(F21)=TRUE</formula>
    </cfRule>
  </conditionalFormatting>
  <conditionalFormatting sqref="D8:E14">
    <cfRule type="expression" priority="79" stopIfTrue="1">
      <formula>ISBLANK(D8)=TRUE</formula>
    </cfRule>
  </conditionalFormatting>
  <conditionalFormatting sqref="I16">
    <cfRule type="expression" dxfId="11" priority="86">
      <formula>I16=MIN($F16,$I16,$L16,#REF!,#REF!)</formula>
    </cfRule>
  </conditionalFormatting>
  <conditionalFormatting sqref="O16">
    <cfRule type="expression" priority="83" stopIfTrue="1">
      <formula>ISBLANK(O16)=TRUE</formula>
    </cfRule>
  </conditionalFormatting>
  <conditionalFormatting sqref="O16">
    <cfRule type="expression" dxfId="10" priority="84">
      <formula>O16=MIN($F16,$I16,$L16,#REF!,#REF!)</formula>
    </cfRule>
  </conditionalFormatting>
  <conditionalFormatting sqref="B13">
    <cfRule type="expression" priority="81" stopIfTrue="1">
      <formula>ISBLANK(B13)=TRUE</formula>
    </cfRule>
  </conditionalFormatting>
  <conditionalFormatting sqref="A70:C71">
    <cfRule type="expression" priority="78" stopIfTrue="1">
      <formula>ISBLANK(A70)=TRUE</formula>
    </cfRule>
  </conditionalFormatting>
  <conditionalFormatting sqref="F8:F14">
    <cfRule type="expression" priority="76" stopIfTrue="1">
      <formula>ISBLANK(F8)=TRUE</formula>
    </cfRule>
  </conditionalFormatting>
  <conditionalFormatting sqref="F15">
    <cfRule type="expression" dxfId="9" priority="75">
      <formula>F15=MIN($F15,$I15,$L15,$O15,$R15)</formula>
    </cfRule>
  </conditionalFormatting>
  <conditionalFormatting sqref="F15">
    <cfRule type="expression" priority="74" stopIfTrue="1">
      <formula>ISBLANK(F15)=TRUE</formula>
    </cfRule>
  </conditionalFormatting>
  <conditionalFormatting sqref="F22:F23">
    <cfRule type="expression" priority="73" stopIfTrue="1">
      <formula>ISBLANK(F22)=TRUE</formula>
    </cfRule>
  </conditionalFormatting>
  <conditionalFormatting sqref="F20">
    <cfRule type="expression" priority="71" stopIfTrue="1">
      <formula>ISBLANK(F20)=TRUE</formula>
    </cfRule>
  </conditionalFormatting>
  <conditionalFormatting sqref="C23">
    <cfRule type="expression" priority="70" stopIfTrue="1">
      <formula>ISBLANK(C23)=TRUE</formula>
    </cfRule>
  </conditionalFormatting>
  <conditionalFormatting sqref="F27:F28">
    <cfRule type="expression" priority="69" stopIfTrue="1">
      <formula>ISBLANK(F27)=TRUE</formula>
    </cfRule>
  </conditionalFormatting>
  <conditionalFormatting sqref="I20:I23">
    <cfRule type="expression" priority="65" stopIfTrue="1">
      <formula>ISBLANK(I20)=TRUE</formula>
    </cfRule>
  </conditionalFormatting>
  <conditionalFormatting sqref="L8:L14">
    <cfRule type="expression" priority="62" stopIfTrue="1">
      <formula>ISBLANK(L8)=TRUE</formula>
    </cfRule>
  </conditionalFormatting>
  <conditionalFormatting sqref="L15">
    <cfRule type="expression" dxfId="8" priority="61">
      <formula>L15=MIN($F15,$I15,$L15,$O15,$R15)</formula>
    </cfRule>
  </conditionalFormatting>
  <conditionalFormatting sqref="L15">
    <cfRule type="expression" priority="60" stopIfTrue="1">
      <formula>ISBLANK(L15)=TRUE</formula>
    </cfRule>
  </conditionalFormatting>
  <conditionalFormatting sqref="L23">
    <cfRule type="expression" priority="59" stopIfTrue="1">
      <formula>ISBLANK(L23)=TRUE</formula>
    </cfRule>
  </conditionalFormatting>
  <conditionalFormatting sqref="L20">
    <cfRule type="expression" priority="58" stopIfTrue="1">
      <formula>ISBLANK(L20)=TRUE</formula>
    </cfRule>
  </conditionalFormatting>
  <conditionalFormatting sqref="L21:L22">
    <cfRule type="expression" priority="57" stopIfTrue="1">
      <formula>ISBLANK(L21)=TRUE</formula>
    </cfRule>
  </conditionalFormatting>
  <conditionalFormatting sqref="L27:L29">
    <cfRule type="expression" priority="56" stopIfTrue="1">
      <formula>ISBLANK(L27)=TRUE</formula>
    </cfRule>
  </conditionalFormatting>
  <conditionalFormatting sqref="O20:O23">
    <cfRule type="expression" priority="53" stopIfTrue="1">
      <formula>ISBLANK(O20)=TRUE</formula>
    </cfRule>
  </conditionalFormatting>
  <conditionalFormatting sqref="O27:O29">
    <cfRule type="expression" priority="52" stopIfTrue="1">
      <formula>ISBLANK(O27)=TRUE</formula>
    </cfRule>
  </conditionalFormatting>
  <conditionalFormatting sqref="R20:R23">
    <cfRule type="expression" priority="49" stopIfTrue="1">
      <formula>ISBLANK(R20)=TRUE</formula>
    </cfRule>
  </conditionalFormatting>
  <conditionalFormatting sqref="R27:R29">
    <cfRule type="expression" priority="48" stopIfTrue="1">
      <formula>ISBLANK(R27)=TRUE</formula>
    </cfRule>
  </conditionalFormatting>
  <conditionalFormatting sqref="I27:I29">
    <cfRule type="expression" priority="47" stopIfTrue="1">
      <formula>ISBLANK(I27)=TRUE</formula>
    </cfRule>
  </conditionalFormatting>
  <conditionalFormatting sqref="F29">
    <cfRule type="expression" priority="46" stopIfTrue="1">
      <formula>ISBLANK(F29)=TRUE</formula>
    </cfRule>
  </conditionalFormatting>
  <conditionalFormatting sqref="F46 L46 F38:F44 I38:I45 L38:L44 O38:O45 R38:R46">
    <cfRule type="expression" dxfId="7" priority="45">
      <formula>F38=MIN($F38,$I38,$L38,$O38,$R38)</formula>
    </cfRule>
  </conditionalFormatting>
  <conditionalFormatting sqref="G47">
    <cfRule type="expression" dxfId="6" priority="44">
      <formula>G47=MIN($G$17,$J$17,$M$17,$P$17,$S$17)</formula>
    </cfRule>
  </conditionalFormatting>
  <conditionalFormatting sqref="G48">
    <cfRule type="expression" dxfId="5" priority="43">
      <formula>G48=MIN($G$18,$J$18,$M$18,$P$18,$S$18)</formula>
    </cfRule>
  </conditionalFormatting>
  <conditionalFormatting sqref="G55">
    <cfRule type="expression" dxfId="4" priority="42">
      <formula>G55=MIN($G$25,$J$25,$M$25,$P$25,$S$25)</formula>
    </cfRule>
  </conditionalFormatting>
  <conditionalFormatting sqref="A55:XFD55 A49:F49 U49:XFD54 U56:XFD60 A56:F56 A47:XFD48 A54:F54 A50:E52 A60:F60 A57:E59 F46:H46 J46:N46 P46:XFD46 A53:B53 D53:E53 J38:J43 A38:A44 G38:I45 J44:K45 M38:P45 A45:B46 C38:C45 A36:XFD37 R38:XFD45">
    <cfRule type="expression" priority="41" stopIfTrue="1">
      <formula>ISBLANK(A36)=TRUE</formula>
    </cfRule>
  </conditionalFormatting>
  <conditionalFormatting sqref="I49 I54">
    <cfRule type="expression" priority="40" stopIfTrue="1">
      <formula>ISBLANK(I49)=TRUE</formula>
    </cfRule>
  </conditionalFormatting>
  <conditionalFormatting sqref="L49 L54">
    <cfRule type="expression" priority="39" stopIfTrue="1">
      <formula>ISBLANK(L49)=TRUE</formula>
    </cfRule>
  </conditionalFormatting>
  <conditionalFormatting sqref="O49 O54">
    <cfRule type="expression" priority="38" stopIfTrue="1">
      <formula>ISBLANK(O49)=TRUE</formula>
    </cfRule>
  </conditionalFormatting>
  <conditionalFormatting sqref="R49 R54">
    <cfRule type="expression" priority="37" stopIfTrue="1">
      <formula>ISBLANK(R49)=TRUE</formula>
    </cfRule>
  </conditionalFormatting>
  <conditionalFormatting sqref="I56 I60">
    <cfRule type="expression" priority="36" stopIfTrue="1">
      <formula>ISBLANK(I56)=TRUE</formula>
    </cfRule>
  </conditionalFormatting>
  <conditionalFormatting sqref="L56 L60">
    <cfRule type="expression" priority="35" stopIfTrue="1">
      <formula>ISBLANK(L56)=TRUE</formula>
    </cfRule>
  </conditionalFormatting>
  <conditionalFormatting sqref="O56 O60">
    <cfRule type="expression" priority="34" stopIfTrue="1">
      <formula>ISBLANK(O56)=TRUE</formula>
    </cfRule>
  </conditionalFormatting>
  <conditionalFormatting sqref="R56 R60">
    <cfRule type="expression" priority="33" stopIfTrue="1">
      <formula>ISBLANK(R56)=TRUE</formula>
    </cfRule>
  </conditionalFormatting>
  <conditionalFormatting sqref="B38:B42 B44">
    <cfRule type="expression" priority="32" stopIfTrue="1">
      <formula>ISBLANK(B38)=TRUE</formula>
    </cfRule>
  </conditionalFormatting>
  <conditionalFormatting sqref="C46:E46 D45:E45">
    <cfRule type="expression" priority="31" stopIfTrue="1">
      <formula>ISBLANK(C45)=TRUE</formula>
    </cfRule>
  </conditionalFormatting>
  <conditionalFormatting sqref="K38:K43">
    <cfRule type="expression" priority="16" stopIfTrue="1">
      <formula>ISBLANK(K38)=TRUE</formula>
    </cfRule>
  </conditionalFormatting>
  <conditionalFormatting sqref="I46">
    <cfRule type="expression" priority="29" stopIfTrue="1">
      <formula>ISBLANK(I46)=TRUE</formula>
    </cfRule>
  </conditionalFormatting>
  <conditionalFormatting sqref="F51">
    <cfRule type="expression" priority="20" stopIfTrue="1">
      <formula>ISBLANK(F51)=TRUE</formula>
    </cfRule>
  </conditionalFormatting>
  <conditionalFormatting sqref="D38:E44">
    <cfRule type="expression" priority="25" stopIfTrue="1">
      <formula>ISBLANK(D38)=TRUE</formula>
    </cfRule>
  </conditionalFormatting>
  <conditionalFormatting sqref="I46">
    <cfRule type="expression" dxfId="3" priority="30">
      <formula>I46=MIN($F46,$I46,$L46,#REF!,#REF!)</formula>
    </cfRule>
  </conditionalFormatting>
  <conditionalFormatting sqref="O46">
    <cfRule type="expression" priority="27" stopIfTrue="1">
      <formula>ISBLANK(O46)=TRUE</formula>
    </cfRule>
  </conditionalFormatting>
  <conditionalFormatting sqref="O46">
    <cfRule type="expression" dxfId="2" priority="28">
      <formula>O46=MIN($F46,$I46,$L46,#REF!,#REF!)</formula>
    </cfRule>
  </conditionalFormatting>
  <conditionalFormatting sqref="B43">
    <cfRule type="expression" priority="26" stopIfTrue="1">
      <formula>ISBLANK(B43)=TRUE</formula>
    </cfRule>
  </conditionalFormatting>
  <conditionalFormatting sqref="F38:F44">
    <cfRule type="expression" priority="24" stopIfTrue="1">
      <formula>ISBLANK(F38)=TRUE</formula>
    </cfRule>
  </conditionalFormatting>
  <conditionalFormatting sqref="F45">
    <cfRule type="expression" dxfId="1" priority="23">
      <formula>F45=MIN($F45,$I45,$L45,$O45,$R45)</formula>
    </cfRule>
  </conditionalFormatting>
  <conditionalFormatting sqref="F45">
    <cfRule type="expression" priority="22" stopIfTrue="1">
      <formula>ISBLANK(F45)=TRUE</formula>
    </cfRule>
  </conditionalFormatting>
  <conditionalFormatting sqref="F52:F53">
    <cfRule type="expression" priority="21" stopIfTrue="1">
      <formula>ISBLANK(F52)=TRUE</formula>
    </cfRule>
  </conditionalFormatting>
  <conditionalFormatting sqref="F50">
    <cfRule type="expression" priority="19" stopIfTrue="1">
      <formula>ISBLANK(F50)=TRUE</formula>
    </cfRule>
  </conditionalFormatting>
  <conditionalFormatting sqref="C53">
    <cfRule type="expression" priority="18" stopIfTrue="1">
      <formula>ISBLANK(C53)=TRUE</formula>
    </cfRule>
  </conditionalFormatting>
  <conditionalFormatting sqref="F57:F58">
    <cfRule type="expression" priority="17" stopIfTrue="1">
      <formula>ISBLANK(F57)=TRUE</formula>
    </cfRule>
  </conditionalFormatting>
  <conditionalFormatting sqref="I50:I53">
    <cfRule type="expression" priority="15" stopIfTrue="1">
      <formula>ISBLANK(I50)=TRUE</formula>
    </cfRule>
  </conditionalFormatting>
  <conditionalFormatting sqref="L38:L44">
    <cfRule type="expression" priority="14" stopIfTrue="1">
      <formula>ISBLANK(L38)=TRUE</formula>
    </cfRule>
  </conditionalFormatting>
  <conditionalFormatting sqref="L45">
    <cfRule type="expression" dxfId="0" priority="13">
      <formula>L45=MIN($F45,$I45,$L45,$O45,$R45)</formula>
    </cfRule>
  </conditionalFormatting>
  <conditionalFormatting sqref="L45">
    <cfRule type="expression" priority="12" stopIfTrue="1">
      <formula>ISBLANK(L45)=TRUE</formula>
    </cfRule>
  </conditionalFormatting>
  <conditionalFormatting sqref="L53">
    <cfRule type="expression" priority="11" stopIfTrue="1">
      <formula>ISBLANK(L53)=TRUE</formula>
    </cfRule>
  </conditionalFormatting>
  <conditionalFormatting sqref="L50">
    <cfRule type="expression" priority="10" stopIfTrue="1">
      <formula>ISBLANK(L50)=TRUE</formula>
    </cfRule>
  </conditionalFormatting>
  <conditionalFormatting sqref="L51:L52">
    <cfRule type="expression" priority="9" stopIfTrue="1">
      <formula>ISBLANK(L51)=TRUE</formula>
    </cfRule>
  </conditionalFormatting>
  <conditionalFormatting sqref="L57:L59">
    <cfRule type="expression" priority="8" stopIfTrue="1">
      <formula>ISBLANK(L57)=TRUE</formula>
    </cfRule>
  </conditionalFormatting>
  <conditionalFormatting sqref="O50:O53">
    <cfRule type="expression" priority="7" stopIfTrue="1">
      <formula>ISBLANK(O50)=TRUE</formula>
    </cfRule>
  </conditionalFormatting>
  <conditionalFormatting sqref="O57:O59">
    <cfRule type="expression" priority="6" stopIfTrue="1">
      <formula>ISBLANK(O57)=TRUE</formula>
    </cfRule>
  </conditionalFormatting>
  <conditionalFormatting sqref="R50:R53">
    <cfRule type="expression" priority="5" stopIfTrue="1">
      <formula>ISBLANK(R50)=TRUE</formula>
    </cfRule>
  </conditionalFormatting>
  <conditionalFormatting sqref="R57:R59">
    <cfRule type="expression" priority="4" stopIfTrue="1">
      <formula>ISBLANK(R57)=TRUE</formula>
    </cfRule>
  </conditionalFormatting>
  <conditionalFormatting sqref="I57:I59">
    <cfRule type="expression" priority="3" stopIfTrue="1">
      <formula>ISBLANK(I57)=TRUE</formula>
    </cfRule>
  </conditionalFormatting>
  <conditionalFormatting sqref="F59">
    <cfRule type="expression" priority="2" stopIfTrue="1">
      <formula>ISBLANK(F59)=TRUE</formula>
    </cfRule>
  </conditionalFormatting>
  <conditionalFormatting sqref="Q38:Q45">
    <cfRule type="expression" priority="1" stopIfTrue="1">
      <formula>ISBLANK(Q38)=TRUE</formula>
    </cfRule>
  </conditionalFormatting>
  <hyperlinks>
    <hyperlink ref="I28" r:id="rId1" xr:uid="{26FA6406-E428-4AE9-9E29-1956899E548C}"/>
    <hyperlink ref="O28" r:id="rId2" xr:uid="{1D2A29B1-FCEE-4019-8E92-7020E3218C0C}"/>
    <hyperlink ref="R28" r:id="rId3" xr:uid="{BB279ABB-4889-426A-B4CE-8C7361187288}"/>
    <hyperlink ref="F28" r:id="rId4" xr:uid="{D69475C7-4C90-43DE-8A33-5E81AEDC1449}"/>
    <hyperlink ref="I58" r:id="rId5" xr:uid="{1E873DBA-1D42-4C6C-B7E1-8F9CDA229FBA}"/>
    <hyperlink ref="O58" r:id="rId6" xr:uid="{B66384CF-98A3-4CA2-BED0-F1AF418B15A1}"/>
    <hyperlink ref="R58" r:id="rId7" xr:uid="{98FD9AE5-4064-41D6-A0F5-1079E908E9E4}"/>
    <hyperlink ref="F58" r:id="rId8" xr:uid="{35D9236B-1482-47FF-8AAE-D4A40E59CB80}"/>
  </hyperlinks>
  <printOptions horizontalCentered="1"/>
  <pageMargins left="0.70866141732283472" right="0.70866141732283472" top="0.74803149606299213" bottom="0.74803149606299213" header="0.31496062992125984" footer="0.31496062992125984"/>
  <pageSetup paperSize="8" scale="66" orientation="landscape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B28B8A-7D65-4A9B-B1F2-FAA1E6EAC0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SUMMARY</vt:lpstr>
      <vt:lpstr>1.0 Labour</vt:lpstr>
      <vt:lpstr>2.0 Conc Cut</vt:lpstr>
      <vt:lpstr>3.0 Accomm</vt:lpstr>
      <vt:lpstr>4.0 Temp Fence</vt:lpstr>
      <vt:lpstr>5.0 Cranage</vt:lpstr>
      <vt:lpstr>6.0 Conc Pump</vt:lpstr>
      <vt:lpstr>7.0 Traf Cont</vt:lpstr>
      <vt:lpstr>8.0 Survey</vt:lpstr>
      <vt:lpstr>9.0 Security</vt:lpstr>
      <vt:lpstr>10.0 Jointing</vt:lpstr>
      <vt:lpstr>11.1 Bris Skips</vt:lpstr>
      <vt:lpstr>11.2 Skips GC</vt:lpstr>
      <vt:lpstr>12.0 Plant &amp; Eqpt</vt:lpstr>
      <vt:lpstr>13.0 Service Loc</vt:lpstr>
      <vt:lpstr>14.0 Vac Exc</vt:lpstr>
      <vt:lpstr>15.0 Roadsweep</vt:lpstr>
      <vt:lpstr>16.0 Pump Out</vt:lpstr>
      <vt:lpstr>17.0 Conc Test</vt:lpstr>
      <vt:lpstr>18. Access Equip</vt:lpstr>
      <vt:lpstr>SUMMARY!Print_Area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Sammy Amos</dc:creator>
  <cp:lastModifiedBy>Sammy Amos</cp:lastModifiedBy>
  <cp:lastPrinted>2020-04-30T22:49:04Z</cp:lastPrinted>
  <dcterms:created xsi:type="dcterms:W3CDTF">2019-11-22T03:31:09Z</dcterms:created>
  <dcterms:modified xsi:type="dcterms:W3CDTF">2020-07-16T03:33:00Z</dcterms:modified>
</cp:coreProperties>
</file>