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2066 - Rockpool Pelican Waters\7. Subcontractors\T25B FF&amp;E Fixtures\"/>
    </mc:Choice>
  </mc:AlternateContent>
  <xr:revisionPtr revIDLastSave="0" documentId="13_ncr:1_{E207CDAF-7381-45B6-8401-FFE8058AE392}" xr6:coauthVersionLast="47" xr6:coauthVersionMax="47" xr10:uidLastSave="{00000000-0000-0000-0000-000000000000}"/>
  <bookViews>
    <workbookView xWindow="-120" yWindow="-120" windowWidth="25440" windowHeight="15390" xr2:uid="{5DDA1839-88E3-488D-AEC5-D9878A4272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59" i="1" l="1"/>
  <c r="E59" i="1"/>
  <c r="T59" i="1"/>
  <c r="T58" i="1"/>
  <c r="Q59" i="1"/>
  <c r="Q58" i="1"/>
  <c r="N59" i="1"/>
  <c r="N58" i="1"/>
  <c r="K59" i="1"/>
  <c r="K58" i="1"/>
  <c r="H59" i="1"/>
  <c r="H58" i="1"/>
  <c r="E58" i="1"/>
  <c r="V55" i="1" l="1"/>
  <c r="X55" i="1" s="1"/>
  <c r="T55" i="1"/>
  <c r="Q55" i="1"/>
  <c r="N55" i="1"/>
  <c r="K55" i="1"/>
  <c r="H55" i="1"/>
  <c r="E55" i="1"/>
  <c r="V4" i="1"/>
  <c r="X4" i="1" s="1"/>
  <c r="T4" i="1"/>
  <c r="Q4" i="1"/>
  <c r="N4" i="1"/>
  <c r="K4" i="1"/>
  <c r="H4" i="1"/>
  <c r="V5" i="1"/>
  <c r="V6" i="1"/>
  <c r="X6" i="1" s="1"/>
  <c r="V7" i="1"/>
  <c r="V8" i="1"/>
  <c r="V9" i="1"/>
  <c r="X9" i="1" s="1"/>
  <c r="V10" i="1"/>
  <c r="V11" i="1"/>
  <c r="X11" i="1" s="1"/>
  <c r="V12" i="1"/>
  <c r="X12" i="1" s="1"/>
  <c r="V13" i="1"/>
  <c r="V14" i="1"/>
  <c r="X14" i="1" s="1"/>
  <c r="V15" i="1"/>
  <c r="V16" i="1"/>
  <c r="V17" i="1"/>
  <c r="X17" i="1" s="1"/>
  <c r="V18" i="1"/>
  <c r="V19" i="1"/>
  <c r="X19" i="1" s="1"/>
  <c r="V20" i="1"/>
  <c r="X20" i="1" s="1"/>
  <c r="V21" i="1"/>
  <c r="V22" i="1"/>
  <c r="X22" i="1" s="1"/>
  <c r="V23" i="1"/>
  <c r="V24" i="1"/>
  <c r="X24" i="1" s="1"/>
  <c r="V25" i="1"/>
  <c r="V26" i="1"/>
  <c r="V27" i="1"/>
  <c r="X27" i="1" s="1"/>
  <c r="V28" i="1"/>
  <c r="X28" i="1" s="1"/>
  <c r="V29" i="1"/>
  <c r="V30" i="1"/>
  <c r="X30" i="1" s="1"/>
  <c r="V31" i="1"/>
  <c r="V32" i="1"/>
  <c r="V33" i="1"/>
  <c r="X33" i="1" s="1"/>
  <c r="V34" i="1"/>
  <c r="V35" i="1"/>
  <c r="X35" i="1" s="1"/>
  <c r="V36" i="1"/>
  <c r="X36" i="1" s="1"/>
  <c r="V37" i="1"/>
  <c r="X37" i="1" s="1"/>
  <c r="V38" i="1"/>
  <c r="X38" i="1" s="1"/>
  <c r="V39" i="1"/>
  <c r="V40" i="1"/>
  <c r="X40" i="1" s="1"/>
  <c r="V41" i="1"/>
  <c r="X41" i="1" s="1"/>
  <c r="V42" i="1"/>
  <c r="X42" i="1" s="1"/>
  <c r="V43" i="1"/>
  <c r="X43" i="1" s="1"/>
  <c r="V44" i="1"/>
  <c r="X44" i="1" s="1"/>
  <c r="V45" i="1"/>
  <c r="V46" i="1"/>
  <c r="X46" i="1" s="1"/>
  <c r="V47" i="1"/>
  <c r="V48" i="1"/>
  <c r="X48" i="1" s="1"/>
  <c r="V49" i="1"/>
  <c r="X49" i="1" s="1"/>
  <c r="V50" i="1"/>
  <c r="V3" i="1"/>
  <c r="X3" i="1" s="1"/>
  <c r="X50" i="1"/>
  <c r="X47" i="1"/>
  <c r="X45" i="1"/>
  <c r="X39" i="1"/>
  <c r="X34" i="1"/>
  <c r="X32" i="1"/>
  <c r="X31" i="1"/>
  <c r="X29" i="1"/>
  <c r="X26" i="1"/>
  <c r="X25" i="1"/>
  <c r="X23" i="1"/>
  <c r="X21" i="1"/>
  <c r="X18" i="1"/>
  <c r="X16" i="1"/>
  <c r="X15" i="1"/>
  <c r="X13" i="1"/>
  <c r="X10" i="1"/>
  <c r="X8" i="1"/>
  <c r="X7" i="1"/>
  <c r="X5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3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3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3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3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3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3" i="1"/>
  <c r="X51" i="1" l="1"/>
  <c r="T51" i="1"/>
  <c r="Q51" i="1"/>
  <c r="N51" i="1"/>
  <c r="K51" i="1"/>
  <c r="H51" i="1"/>
  <c r="E51" i="1"/>
</calcChain>
</file>

<file path=xl/sharedStrings.xml><?xml version="1.0" encoding="utf-8"?>
<sst xmlns="http://schemas.openxmlformats.org/spreadsheetml/2006/main" count="198" uniqueCount="115">
  <si>
    <t>BR-01</t>
  </si>
  <si>
    <t>Malmet 8 bedpan + 8 bottle rack - Model BR-PR8+WT</t>
  </si>
  <si>
    <t>BT-01</t>
  </si>
  <si>
    <t>Mizu Drift Bottle Trap 40mm Chrome- 2262546</t>
  </si>
  <si>
    <t>BU-01</t>
  </si>
  <si>
    <t>Billi Sahara 310 with XL levered dispenser - 943010LCH</t>
  </si>
  <si>
    <t>BU-02</t>
  </si>
  <si>
    <t>Zip Hydrotap G4 BA 160 - HT 1708</t>
  </si>
  <si>
    <t>BU-03</t>
  </si>
  <si>
    <t>Billi B-3000 Sparkling</t>
  </si>
  <si>
    <t>BW-01</t>
  </si>
  <si>
    <t>Onsite Universal Basin P&amp;W Push Plug CP- 205841</t>
  </si>
  <si>
    <t>CT-01</t>
  </si>
  <si>
    <t>Geberit Sigma 8 back to wall cistern- 1842013</t>
  </si>
  <si>
    <t>FB-01</t>
  </si>
  <si>
    <t>Geberit Sigma 01 D/F access plate ABS WH incorporated into toilet</t>
  </si>
  <si>
    <t>GR-01</t>
  </si>
  <si>
    <t>Reece MLR50NCAL Folding Support Arm Std with nurse call provision- Product Code 102 and Reece MLR50 Folding Support Arm Std- produce Code 102</t>
  </si>
  <si>
    <t>GR-02</t>
  </si>
  <si>
    <t>Reece Clam Flange CF 880 SS Corner GR Rail- 1750061</t>
  </si>
  <si>
    <t>GR-03</t>
  </si>
  <si>
    <t>Bradley 832-1426 (LH) / 832-1427 (RH) / 832-005 (RH 90 deg) + 832-001-16 - Satin s.s as required</t>
  </si>
  <si>
    <t>GR-04</t>
  </si>
  <si>
    <t>Grab Rails Bradley 832-1426 (LH) / 832-1427 (RH) - Satin s.s. as required</t>
  </si>
  <si>
    <t>PH-01</t>
  </si>
  <si>
    <t>Reece Essentials Acc T/Roll Holder with Cover- 9506958</t>
  </si>
  <si>
    <t>PH-02</t>
  </si>
  <si>
    <t>Caroma Virtu Circit double toilet paper holder</t>
  </si>
  <si>
    <t>RH-01</t>
  </si>
  <si>
    <t>Mizu Drift Robe Hook Chrome- 2202021</t>
  </si>
  <si>
    <t>SD-01</t>
  </si>
  <si>
    <t>Caroma Opal Shroud (short inlet P Trap required)</t>
  </si>
  <si>
    <t>SK-01</t>
  </si>
  <si>
    <t>Caroma Opal 720 wall basin with no shroud- I/N: 4820915 (Product Code 1814425)</t>
  </si>
  <si>
    <t>SK-02</t>
  </si>
  <si>
    <t>Memo Hugo Compact Sink 1th SS- 2402710</t>
  </si>
  <si>
    <t>SK-03</t>
  </si>
  <si>
    <t>Caroma Opal 720 Wall Basin - 1TH - No overflow</t>
  </si>
  <si>
    <t>SK-04</t>
  </si>
  <si>
    <t>Caroma Opal 510 Wall Basin - 0TH - No overflow</t>
  </si>
  <si>
    <t>SK-05</t>
  </si>
  <si>
    <t>Clark 1503.1R Advance single end bowl sink - 1TH - RH bowl</t>
  </si>
  <si>
    <t>SK-07</t>
  </si>
  <si>
    <t>Clark Monaco single bowl undermount</t>
  </si>
  <si>
    <t>SK-08</t>
  </si>
  <si>
    <t>Enware EWS600 s.s. sink with grate</t>
  </si>
  <si>
    <t>SK-09</t>
  </si>
  <si>
    <t>Robert Gordon - Clay 350 Round hand basin - Saltbush- 350mm x 108mm + Mizu Drift Uni Dn40 Pop Up P&amp;W MB</t>
  </si>
  <si>
    <t>SK-10</t>
  </si>
  <si>
    <t>Comfortel 10000S - Hairdresser basin stand incl tapware - black</t>
  </si>
  <si>
    <t>SK-12</t>
  </si>
  <si>
    <t>Tradelink Elvire 400</t>
  </si>
  <si>
    <t>SM-01</t>
  </si>
  <si>
    <t>Grohe Bauedge Shower/bath Mixer CP (V2)- 9509684</t>
  </si>
  <si>
    <t>SR-01</t>
  </si>
  <si>
    <t>Con-serv Hosfab Commercial grab rail with Streamjet handheld shower &amp; smooth hose- CF 01809J C/6.5</t>
  </si>
  <si>
    <t>SR-02</t>
  </si>
  <si>
    <t>Con-serv Hosfab Commercial grab rail with Streamjet handheld shower &amp; smooth hose- CF 01809J C/6.5 with 2m hose</t>
  </si>
  <si>
    <t>TP-01</t>
  </si>
  <si>
    <t>Enware VP lever action basin set 60mm lever 155mm fixed / swivel spout - VPLBCD60-155</t>
  </si>
  <si>
    <t>TP-02</t>
  </si>
  <si>
    <t>Grohe Swift Sink Mixer CP (Fitted with 6* Flow Controller)- 9508886</t>
  </si>
  <si>
    <t>TP-03</t>
  </si>
  <si>
    <t>Enware Safira SAF606D-YB-5 star with Accessible extended lever - 5 star WELS</t>
  </si>
  <si>
    <t>TP-04</t>
  </si>
  <si>
    <t>Enware Safira SAF606-YB-5 star - 5 star WELS</t>
  </si>
  <si>
    <t>TP-05</t>
  </si>
  <si>
    <t>Enware ENM5072A-250 hands-free tap with 230mm spout- 6-star</t>
  </si>
  <si>
    <t>TP-06</t>
  </si>
  <si>
    <t>Enware Safira SAF607-YB-6 - 6 star WELS</t>
  </si>
  <si>
    <t>TP-07</t>
  </si>
  <si>
    <t>Enware Leva 150mm Type 51 Wall mounted mixing set with SPC020 swivel aerated spout- 1/4 turn ceramic disc - 150mm spout length</t>
  </si>
  <si>
    <t>TP-08</t>
  </si>
  <si>
    <t>Enware Leva 80mm Washing machine tap- 1/4 turn ceramic disc with hot &amp; cold indicators</t>
  </si>
  <si>
    <t>TP-09</t>
  </si>
  <si>
    <t>Caroma Liano II tower basin mixer 96343B6A - Matte black</t>
  </si>
  <si>
    <t>TP-10</t>
  </si>
  <si>
    <t>Caroma Pin Lever gooseneck sink mixer- 872554C4A</t>
  </si>
  <si>
    <t>TP-11</t>
  </si>
  <si>
    <t>Billi Dual Levered Slimline dispenser - Product code 913100DMB - matte black</t>
  </si>
  <si>
    <t>TR-01</t>
  </si>
  <si>
    <t>Reece Grab Rail Straight 600mm Satin S/S- 1850240</t>
  </si>
  <si>
    <t>WC-01</t>
  </si>
  <si>
    <t>Roca Inspira In-wash back to wall smart toilet- 9509076</t>
  </si>
  <si>
    <t>WC-02</t>
  </si>
  <si>
    <t>Ifo Care 6861 Kit- AS1418.1-2009 - S Trap - with grey seat</t>
  </si>
  <si>
    <t>WC-03</t>
  </si>
  <si>
    <t>Ifo Sign 6861 WC increased height - S Trap</t>
  </si>
  <si>
    <t>WC-04</t>
  </si>
  <si>
    <t>Roca Inspira In-wash close coupled smart toilet- 9507387</t>
  </si>
  <si>
    <t>WC-05</t>
  </si>
  <si>
    <t>Ifo Sign 6862</t>
  </si>
  <si>
    <t>WT-01</t>
  </si>
  <si>
    <t>Enware CS303 Cistern tap- right angle 15mm- Jumper valve</t>
  </si>
  <si>
    <t>Code</t>
  </si>
  <si>
    <t>Description</t>
  </si>
  <si>
    <t>Ground</t>
  </si>
  <si>
    <t>Level 1</t>
  </si>
  <si>
    <t>Level 2</t>
  </si>
  <si>
    <t>Level 3</t>
  </si>
  <si>
    <t>Level 4</t>
  </si>
  <si>
    <t>Level 5</t>
  </si>
  <si>
    <t>Qty</t>
  </si>
  <si>
    <t>Rate</t>
  </si>
  <si>
    <t>Total</t>
  </si>
  <si>
    <t>Freight</t>
  </si>
  <si>
    <t>Revised Total</t>
  </si>
  <si>
    <t>Jobpac</t>
  </si>
  <si>
    <t>Sheet</t>
  </si>
  <si>
    <t>A1</t>
  </si>
  <si>
    <t>A2</t>
  </si>
  <si>
    <t>GST</t>
  </si>
  <si>
    <t>Extras Not Listed</t>
  </si>
  <si>
    <t>Credit to change Hugo to Posh Solus ($44.00 difference)</t>
  </si>
  <si>
    <t>Unaccounted For?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</si>
</sst>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2" fillId="2" borderId="1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4" fontId="0" fillId="0" borderId="14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4" fontId="0" fillId="0" borderId="18" xfId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4" fontId="2" fillId="0" borderId="20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7" xfId="1" applyFont="1" applyBorder="1" applyAlignment="1">
      <alignment horizontal="center" vertical="center"/>
    </xf>
    <xf numFmtId="44" fontId="0" fillId="0" borderId="27" xfId="1" applyFont="1" applyBorder="1"/>
    <xf numFmtId="44" fontId="2" fillId="0" borderId="24" xfId="0" applyNumberFormat="1" applyFont="1" applyBorder="1"/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28" xfId="0" applyFont="1" applyBorder="1" applyAlignment="1">
      <alignment horizontal="center" vertical="center"/>
    </xf>
    <xf numFmtId="44" fontId="0" fillId="0" borderId="2" xfId="1" applyFont="1" applyBorder="1"/>
    <xf numFmtId="44" fontId="0" fillId="0" borderId="4" xfId="1" applyFont="1" applyBorder="1"/>
    <xf numFmtId="0" fontId="2" fillId="2" borderId="30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31" xfId="0" applyBorder="1" applyAlignment="1">
      <alignment horizontal="center" vertical="center"/>
    </xf>
    <xf numFmtId="44" fontId="0" fillId="0" borderId="22" xfId="1" applyFont="1" applyBorder="1" applyAlignment="1">
      <alignment horizontal="center" vertical="center"/>
    </xf>
    <xf numFmtId="44" fontId="0" fillId="0" borderId="20" xfId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7" borderId="5" xfId="0" applyFill="1" applyBorder="1" applyAlignment="1">
      <alignment wrapText="1"/>
    </xf>
    <xf numFmtId="0" fontId="0" fillId="7" borderId="6" xfId="0" applyFill="1" applyBorder="1" applyAlignment="1">
      <alignment wrapText="1"/>
    </xf>
    <xf numFmtId="0" fontId="0" fillId="7" borderId="11" xfId="0" applyFill="1" applyBorder="1" applyAlignment="1">
      <alignment horizontal="center" vertical="center"/>
    </xf>
    <xf numFmtId="44" fontId="0" fillId="7" borderId="1" xfId="1" applyFont="1" applyFill="1" applyBorder="1" applyAlignment="1">
      <alignment horizontal="center" vertical="center"/>
    </xf>
    <xf numFmtId="44" fontId="0" fillId="7" borderId="6" xfId="1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44" fontId="0" fillId="7" borderId="7" xfId="1" applyFont="1" applyFill="1" applyBorder="1"/>
    <xf numFmtId="44" fontId="0" fillId="7" borderId="9" xfId="1" applyFont="1" applyFill="1" applyBorder="1"/>
    <xf numFmtId="44" fontId="4" fillId="0" borderId="20" xfId="1" applyFont="1" applyBorder="1"/>
    <xf numFmtId="44" fontId="3" fillId="0" borderId="2" xfId="1" applyFont="1" applyBorder="1"/>
    <xf numFmtId="44" fontId="3" fillId="0" borderId="4" xfId="1" applyFont="1" applyBorder="1"/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5" borderId="19" xfId="0" applyFont="1" applyFill="1" applyBorder="1" applyAlignment="1">
      <alignment horizontal="center"/>
    </xf>
    <xf numFmtId="0" fontId="2" fillId="5" borderId="2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left" vertical="center"/>
    </xf>
    <xf numFmtId="0" fontId="2" fillId="6" borderId="9" xfId="0" applyFont="1" applyFill="1" applyBorder="1" applyAlignment="1">
      <alignment horizontal="left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703D1-670B-4817-B84C-F5F81AB7D7E4}">
  <dimension ref="A1:X61"/>
  <sheetViews>
    <sheetView tabSelected="1" zoomScale="85" zoomScaleNormal="85" workbookViewId="0">
      <selection activeCell="B23" sqref="B23"/>
    </sheetView>
  </sheetViews>
  <sheetFormatPr defaultRowHeight="15" x14ac:dyDescent="0.25"/>
  <cols>
    <col min="2" max="2" width="72.28515625" customWidth="1"/>
    <col min="3" max="3" width="5.7109375" customWidth="1"/>
    <col min="4" max="5" width="12.7109375" customWidth="1"/>
    <col min="6" max="6" width="5.7109375" customWidth="1"/>
    <col min="7" max="8" width="12.7109375" customWidth="1"/>
    <col min="9" max="9" width="5.7109375" customWidth="1"/>
    <col min="10" max="11" width="12.7109375" customWidth="1"/>
    <col min="12" max="12" width="5.7109375" customWidth="1"/>
    <col min="13" max="14" width="12.7109375" customWidth="1"/>
    <col min="15" max="15" width="5.7109375" customWidth="1"/>
    <col min="16" max="17" width="12.7109375" customWidth="1"/>
    <col min="18" max="18" width="5.7109375" customWidth="1"/>
    <col min="19" max="20" width="12.7109375" customWidth="1"/>
    <col min="22" max="22" width="5.7109375" customWidth="1"/>
    <col min="23" max="24" width="12.7109375" customWidth="1"/>
  </cols>
  <sheetData>
    <row r="1" spans="1:24" x14ac:dyDescent="0.25">
      <c r="A1" s="80" t="s">
        <v>94</v>
      </c>
      <c r="B1" s="82" t="s">
        <v>95</v>
      </c>
      <c r="C1" s="84" t="s">
        <v>96</v>
      </c>
      <c r="D1" s="85"/>
      <c r="E1" s="86"/>
      <c r="F1" s="80" t="s">
        <v>97</v>
      </c>
      <c r="G1" s="85"/>
      <c r="H1" s="86"/>
      <c r="I1" s="80" t="s">
        <v>98</v>
      </c>
      <c r="J1" s="85"/>
      <c r="K1" s="86"/>
      <c r="L1" s="80" t="s">
        <v>99</v>
      </c>
      <c r="M1" s="85"/>
      <c r="N1" s="86"/>
      <c r="O1" s="80" t="s">
        <v>100</v>
      </c>
      <c r="P1" s="85"/>
      <c r="Q1" s="86"/>
      <c r="R1" s="80" t="s">
        <v>101</v>
      </c>
      <c r="S1" s="85"/>
      <c r="T1" s="86"/>
      <c r="V1" s="91" t="s">
        <v>104</v>
      </c>
      <c r="W1" s="92"/>
      <c r="X1" s="93"/>
    </row>
    <row r="2" spans="1:24" ht="15.75" thickBot="1" x14ac:dyDescent="0.3">
      <c r="A2" s="81"/>
      <c r="B2" s="83"/>
      <c r="C2" s="7" t="s">
        <v>102</v>
      </c>
      <c r="D2" s="8" t="s">
        <v>103</v>
      </c>
      <c r="E2" s="9" t="s">
        <v>104</v>
      </c>
      <c r="F2" s="10" t="s">
        <v>102</v>
      </c>
      <c r="G2" s="8" t="s">
        <v>103</v>
      </c>
      <c r="H2" s="9" t="s">
        <v>104</v>
      </c>
      <c r="I2" s="10" t="s">
        <v>102</v>
      </c>
      <c r="J2" s="8" t="s">
        <v>103</v>
      </c>
      <c r="K2" s="9" t="s">
        <v>104</v>
      </c>
      <c r="L2" s="10" t="s">
        <v>102</v>
      </c>
      <c r="M2" s="8" t="s">
        <v>103</v>
      </c>
      <c r="N2" s="9" t="s">
        <v>104</v>
      </c>
      <c r="O2" s="10" t="s">
        <v>102</v>
      </c>
      <c r="P2" s="8" t="s">
        <v>103</v>
      </c>
      <c r="Q2" s="9" t="s">
        <v>104</v>
      </c>
      <c r="R2" s="10" t="s">
        <v>102</v>
      </c>
      <c r="S2" s="8" t="s">
        <v>103</v>
      </c>
      <c r="T2" s="9" t="s">
        <v>104</v>
      </c>
      <c r="V2" s="11" t="s">
        <v>102</v>
      </c>
      <c r="W2" s="12" t="s">
        <v>103</v>
      </c>
      <c r="X2" s="13" t="s">
        <v>104</v>
      </c>
    </row>
    <row r="3" spans="1:24" x14ac:dyDescent="0.25">
      <c r="A3" s="5" t="s">
        <v>0</v>
      </c>
      <c r="B3" s="6" t="s">
        <v>1</v>
      </c>
      <c r="C3" s="14">
        <v>0</v>
      </c>
      <c r="D3" s="29">
        <v>899</v>
      </c>
      <c r="E3" s="15">
        <f>C3*D3</f>
        <v>0</v>
      </c>
      <c r="F3" s="16">
        <v>1</v>
      </c>
      <c r="G3" s="29">
        <v>899</v>
      </c>
      <c r="H3" s="15">
        <f>F3*G3</f>
        <v>899</v>
      </c>
      <c r="I3" s="16">
        <v>1</v>
      </c>
      <c r="J3" s="29">
        <v>899</v>
      </c>
      <c r="K3" s="15">
        <f>I3*J3</f>
        <v>899</v>
      </c>
      <c r="L3" s="16">
        <v>1</v>
      </c>
      <c r="M3" s="29">
        <v>899</v>
      </c>
      <c r="N3" s="15">
        <f>L3*M3</f>
        <v>899</v>
      </c>
      <c r="O3" s="16">
        <v>1</v>
      </c>
      <c r="P3" s="29">
        <v>899</v>
      </c>
      <c r="Q3" s="15">
        <f>O3*P3</f>
        <v>899</v>
      </c>
      <c r="R3" s="16">
        <v>1</v>
      </c>
      <c r="S3" s="29">
        <v>899</v>
      </c>
      <c r="T3" s="15">
        <f>R3*S3</f>
        <v>899</v>
      </c>
      <c r="U3" s="17"/>
      <c r="V3" s="26">
        <f>C3+F3+I3+L3+O3+R3</f>
        <v>5</v>
      </c>
      <c r="W3" s="29">
        <v>899</v>
      </c>
      <c r="X3" s="27">
        <f>V3*W3</f>
        <v>4495</v>
      </c>
    </row>
    <row r="4" spans="1:24" x14ac:dyDescent="0.25">
      <c r="A4" s="5"/>
      <c r="B4" s="6" t="s">
        <v>105</v>
      </c>
      <c r="C4" s="14">
        <v>0</v>
      </c>
      <c r="D4" s="29">
        <v>50</v>
      </c>
      <c r="E4" s="15">
        <v>0</v>
      </c>
      <c r="F4" s="16">
        <v>1</v>
      </c>
      <c r="G4" s="29">
        <v>50</v>
      </c>
      <c r="H4" s="15">
        <f>F4*G4</f>
        <v>50</v>
      </c>
      <c r="I4" s="16">
        <v>1</v>
      </c>
      <c r="J4" s="29">
        <v>50</v>
      </c>
      <c r="K4" s="15">
        <f>I4*J4</f>
        <v>50</v>
      </c>
      <c r="L4" s="16">
        <v>1</v>
      </c>
      <c r="M4" s="29">
        <v>50</v>
      </c>
      <c r="N4" s="15">
        <f>L4*M4</f>
        <v>50</v>
      </c>
      <c r="O4" s="16">
        <v>1</v>
      </c>
      <c r="P4" s="29">
        <v>50</v>
      </c>
      <c r="Q4" s="15">
        <f>O4*P4</f>
        <v>50</v>
      </c>
      <c r="R4" s="16">
        <v>1</v>
      </c>
      <c r="S4" s="29">
        <v>50</v>
      </c>
      <c r="T4" s="15">
        <f>R4*S4</f>
        <v>50</v>
      </c>
      <c r="U4" s="17"/>
      <c r="V4" s="16">
        <f t="shared" ref="V4:V50" si="0">C4+F4+I4+L4+O4+R4</f>
        <v>5</v>
      </c>
      <c r="W4" s="29">
        <v>50</v>
      </c>
      <c r="X4" s="19">
        <f t="shared" ref="X4:X50" si="1">V4*W4</f>
        <v>250</v>
      </c>
    </row>
    <row r="5" spans="1:24" x14ac:dyDescent="0.25">
      <c r="A5" s="1" t="s">
        <v>2</v>
      </c>
      <c r="B5" s="2" t="s">
        <v>3</v>
      </c>
      <c r="C5" s="18">
        <v>0</v>
      </c>
      <c r="D5" s="30">
        <v>60</v>
      </c>
      <c r="E5" s="19">
        <f t="shared" ref="E5:E50" si="2">C5*D5</f>
        <v>0</v>
      </c>
      <c r="F5" s="20">
        <v>30</v>
      </c>
      <c r="G5" s="30">
        <v>60</v>
      </c>
      <c r="H5" s="19">
        <f t="shared" ref="H5:H50" si="3">F5*G5</f>
        <v>1800</v>
      </c>
      <c r="I5" s="20">
        <v>30</v>
      </c>
      <c r="J5" s="30">
        <v>60</v>
      </c>
      <c r="K5" s="19">
        <f t="shared" ref="K5:K50" si="4">I5*J5</f>
        <v>1800</v>
      </c>
      <c r="L5" s="20">
        <v>30</v>
      </c>
      <c r="M5" s="30">
        <v>60</v>
      </c>
      <c r="N5" s="19">
        <f t="shared" ref="N5:N50" si="5">L5*M5</f>
        <v>1800</v>
      </c>
      <c r="O5" s="20">
        <v>30</v>
      </c>
      <c r="P5" s="30">
        <v>60</v>
      </c>
      <c r="Q5" s="19">
        <f t="shared" ref="Q5:Q50" si="6">O5*P5</f>
        <v>1800</v>
      </c>
      <c r="R5" s="20">
        <v>30</v>
      </c>
      <c r="S5" s="30">
        <v>60</v>
      </c>
      <c r="T5" s="19">
        <f t="shared" ref="T5:T50" si="7">R5*S5</f>
        <v>1800</v>
      </c>
      <c r="U5" s="17"/>
      <c r="V5" s="16">
        <f t="shared" si="0"/>
        <v>150</v>
      </c>
      <c r="W5" s="30">
        <v>60</v>
      </c>
      <c r="X5" s="19">
        <f t="shared" si="1"/>
        <v>9000</v>
      </c>
    </row>
    <row r="6" spans="1:24" x14ac:dyDescent="0.25">
      <c r="A6" s="1" t="s">
        <v>4</v>
      </c>
      <c r="B6" s="2" t="s">
        <v>5</v>
      </c>
      <c r="C6" s="18">
        <v>0</v>
      </c>
      <c r="D6" s="30">
        <v>1539</v>
      </c>
      <c r="E6" s="19">
        <f t="shared" si="2"/>
        <v>0</v>
      </c>
      <c r="F6" s="20">
        <v>2</v>
      </c>
      <c r="G6" s="30">
        <v>1539</v>
      </c>
      <c r="H6" s="19">
        <f t="shared" si="3"/>
        <v>3078</v>
      </c>
      <c r="I6" s="20">
        <v>2</v>
      </c>
      <c r="J6" s="30">
        <v>1539</v>
      </c>
      <c r="K6" s="19">
        <f t="shared" si="4"/>
        <v>3078</v>
      </c>
      <c r="L6" s="20">
        <v>2</v>
      </c>
      <c r="M6" s="30">
        <v>1539</v>
      </c>
      <c r="N6" s="19">
        <f t="shared" si="5"/>
        <v>3078</v>
      </c>
      <c r="O6" s="20">
        <v>2</v>
      </c>
      <c r="P6" s="30">
        <v>1539</v>
      </c>
      <c r="Q6" s="19">
        <f t="shared" si="6"/>
        <v>3078</v>
      </c>
      <c r="R6" s="20">
        <v>2</v>
      </c>
      <c r="S6" s="30">
        <v>1539</v>
      </c>
      <c r="T6" s="19">
        <f t="shared" si="7"/>
        <v>3078</v>
      </c>
      <c r="U6" s="17"/>
      <c r="V6" s="16">
        <f t="shared" si="0"/>
        <v>10</v>
      </c>
      <c r="W6" s="30">
        <v>1539</v>
      </c>
      <c r="X6" s="19">
        <f t="shared" si="1"/>
        <v>15390</v>
      </c>
    </row>
    <row r="7" spans="1:24" x14ac:dyDescent="0.25">
      <c r="A7" s="1" t="s">
        <v>6</v>
      </c>
      <c r="B7" s="2" t="s">
        <v>7</v>
      </c>
      <c r="C7" s="18">
        <v>1</v>
      </c>
      <c r="D7" s="30">
        <v>3180</v>
      </c>
      <c r="E7" s="19">
        <f t="shared" si="2"/>
        <v>3180</v>
      </c>
      <c r="F7" s="20">
        <v>0</v>
      </c>
      <c r="G7" s="30">
        <v>3180</v>
      </c>
      <c r="H7" s="19">
        <f t="shared" si="3"/>
        <v>0</v>
      </c>
      <c r="I7" s="20">
        <v>0</v>
      </c>
      <c r="J7" s="30">
        <v>3180</v>
      </c>
      <c r="K7" s="19">
        <f t="shared" si="4"/>
        <v>0</v>
      </c>
      <c r="L7" s="20">
        <v>0</v>
      </c>
      <c r="M7" s="30">
        <v>3180</v>
      </c>
      <c r="N7" s="19">
        <f t="shared" si="5"/>
        <v>0</v>
      </c>
      <c r="O7" s="20">
        <v>0</v>
      </c>
      <c r="P7" s="30">
        <v>3180</v>
      </c>
      <c r="Q7" s="19">
        <f t="shared" si="6"/>
        <v>0</v>
      </c>
      <c r="R7" s="20">
        <v>0</v>
      </c>
      <c r="S7" s="30">
        <v>3180</v>
      </c>
      <c r="T7" s="19">
        <f t="shared" si="7"/>
        <v>0</v>
      </c>
      <c r="U7" s="17"/>
      <c r="V7" s="16">
        <f t="shared" si="0"/>
        <v>1</v>
      </c>
      <c r="W7" s="30">
        <v>3180</v>
      </c>
      <c r="X7" s="19">
        <f t="shared" si="1"/>
        <v>3180</v>
      </c>
    </row>
    <row r="8" spans="1:24" x14ac:dyDescent="0.25">
      <c r="A8" s="1" t="s">
        <v>8</v>
      </c>
      <c r="B8" s="2" t="s">
        <v>9</v>
      </c>
      <c r="C8" s="18">
        <v>1</v>
      </c>
      <c r="D8" s="30">
        <v>2299</v>
      </c>
      <c r="E8" s="19">
        <f t="shared" si="2"/>
        <v>2299</v>
      </c>
      <c r="F8" s="20">
        <v>0</v>
      </c>
      <c r="G8" s="30">
        <v>2299</v>
      </c>
      <c r="H8" s="19">
        <f t="shared" si="3"/>
        <v>0</v>
      </c>
      <c r="I8" s="20">
        <v>0</v>
      </c>
      <c r="J8" s="30">
        <v>2299</v>
      </c>
      <c r="K8" s="19">
        <f t="shared" si="4"/>
        <v>0</v>
      </c>
      <c r="L8" s="20">
        <v>0</v>
      </c>
      <c r="M8" s="30">
        <v>2299</v>
      </c>
      <c r="N8" s="19">
        <f t="shared" si="5"/>
        <v>0</v>
      </c>
      <c r="O8" s="20">
        <v>0</v>
      </c>
      <c r="P8" s="30">
        <v>2299</v>
      </c>
      <c r="Q8" s="19">
        <f t="shared" si="6"/>
        <v>0</v>
      </c>
      <c r="R8" s="20">
        <v>0</v>
      </c>
      <c r="S8" s="30">
        <v>2299</v>
      </c>
      <c r="T8" s="19">
        <f t="shared" si="7"/>
        <v>0</v>
      </c>
      <c r="U8" s="17"/>
      <c r="V8" s="16">
        <f t="shared" si="0"/>
        <v>1</v>
      </c>
      <c r="W8" s="30">
        <v>2299</v>
      </c>
      <c r="X8" s="19">
        <f t="shared" si="1"/>
        <v>2299</v>
      </c>
    </row>
    <row r="9" spans="1:24" x14ac:dyDescent="0.25">
      <c r="A9" s="1" t="s">
        <v>10</v>
      </c>
      <c r="B9" s="2" t="s">
        <v>11</v>
      </c>
      <c r="C9" s="18">
        <v>0</v>
      </c>
      <c r="D9" s="30">
        <v>11</v>
      </c>
      <c r="E9" s="19">
        <f t="shared" si="2"/>
        <v>0</v>
      </c>
      <c r="F9" s="20">
        <v>30</v>
      </c>
      <c r="G9" s="30">
        <v>11</v>
      </c>
      <c r="H9" s="19">
        <f t="shared" si="3"/>
        <v>330</v>
      </c>
      <c r="I9" s="20">
        <v>30</v>
      </c>
      <c r="J9" s="30">
        <v>11</v>
      </c>
      <c r="K9" s="19">
        <f t="shared" si="4"/>
        <v>330</v>
      </c>
      <c r="L9" s="20">
        <v>30</v>
      </c>
      <c r="M9" s="30">
        <v>11</v>
      </c>
      <c r="N9" s="19">
        <f t="shared" si="5"/>
        <v>330</v>
      </c>
      <c r="O9" s="20">
        <v>30</v>
      </c>
      <c r="P9" s="30">
        <v>11</v>
      </c>
      <c r="Q9" s="19">
        <f t="shared" si="6"/>
        <v>330</v>
      </c>
      <c r="R9" s="20">
        <v>30</v>
      </c>
      <c r="S9" s="30">
        <v>11</v>
      </c>
      <c r="T9" s="19">
        <f t="shared" si="7"/>
        <v>330</v>
      </c>
      <c r="U9" s="17"/>
      <c r="V9" s="16">
        <f t="shared" si="0"/>
        <v>150</v>
      </c>
      <c r="W9" s="30">
        <v>11</v>
      </c>
      <c r="X9" s="19">
        <f t="shared" si="1"/>
        <v>1650</v>
      </c>
    </row>
    <row r="10" spans="1:24" x14ac:dyDescent="0.25">
      <c r="A10" s="1" t="s">
        <v>12</v>
      </c>
      <c r="B10" s="2" t="s">
        <v>13</v>
      </c>
      <c r="C10" s="18">
        <v>0</v>
      </c>
      <c r="D10" s="30">
        <v>139.5</v>
      </c>
      <c r="E10" s="19">
        <f t="shared" si="2"/>
        <v>0</v>
      </c>
      <c r="F10" s="20">
        <v>30</v>
      </c>
      <c r="G10" s="30">
        <v>139.5</v>
      </c>
      <c r="H10" s="19">
        <f t="shared" si="3"/>
        <v>4185</v>
      </c>
      <c r="I10" s="20">
        <v>30</v>
      </c>
      <c r="J10" s="30">
        <v>139.5</v>
      </c>
      <c r="K10" s="19">
        <f t="shared" si="4"/>
        <v>4185</v>
      </c>
      <c r="L10" s="20">
        <v>30</v>
      </c>
      <c r="M10" s="30">
        <v>139.5</v>
      </c>
      <c r="N10" s="19">
        <f t="shared" si="5"/>
        <v>4185</v>
      </c>
      <c r="O10" s="20">
        <v>30</v>
      </c>
      <c r="P10" s="30">
        <v>139.5</v>
      </c>
      <c r="Q10" s="19">
        <f t="shared" si="6"/>
        <v>4185</v>
      </c>
      <c r="R10" s="20">
        <v>30</v>
      </c>
      <c r="S10" s="30">
        <v>139.5</v>
      </c>
      <c r="T10" s="19">
        <f t="shared" si="7"/>
        <v>4185</v>
      </c>
      <c r="U10" s="17"/>
      <c r="V10" s="16">
        <f t="shared" si="0"/>
        <v>150</v>
      </c>
      <c r="W10" s="30">
        <v>139.5</v>
      </c>
      <c r="X10" s="19">
        <f t="shared" si="1"/>
        <v>20925</v>
      </c>
    </row>
    <row r="11" spans="1:24" x14ac:dyDescent="0.25">
      <c r="A11" s="1" t="s">
        <v>14</v>
      </c>
      <c r="B11" s="2" t="s">
        <v>15</v>
      </c>
      <c r="C11" s="18">
        <v>0</v>
      </c>
      <c r="D11" s="30">
        <v>55</v>
      </c>
      <c r="E11" s="19">
        <f t="shared" si="2"/>
        <v>0</v>
      </c>
      <c r="F11" s="20">
        <v>30</v>
      </c>
      <c r="G11" s="30">
        <v>55</v>
      </c>
      <c r="H11" s="19">
        <f t="shared" si="3"/>
        <v>1650</v>
      </c>
      <c r="I11" s="20">
        <v>30</v>
      </c>
      <c r="J11" s="30">
        <v>55</v>
      </c>
      <c r="K11" s="19">
        <f t="shared" si="4"/>
        <v>1650</v>
      </c>
      <c r="L11" s="20">
        <v>30</v>
      </c>
      <c r="M11" s="30">
        <v>55</v>
      </c>
      <c r="N11" s="19">
        <f t="shared" si="5"/>
        <v>1650</v>
      </c>
      <c r="O11" s="20">
        <v>30</v>
      </c>
      <c r="P11" s="30">
        <v>55</v>
      </c>
      <c r="Q11" s="19">
        <f t="shared" si="6"/>
        <v>1650</v>
      </c>
      <c r="R11" s="20">
        <v>30</v>
      </c>
      <c r="S11" s="30">
        <v>55</v>
      </c>
      <c r="T11" s="19">
        <f t="shared" si="7"/>
        <v>1650</v>
      </c>
      <c r="U11" s="17"/>
      <c r="V11" s="16">
        <f t="shared" si="0"/>
        <v>150</v>
      </c>
      <c r="W11" s="30">
        <v>55</v>
      </c>
      <c r="X11" s="19">
        <f t="shared" si="1"/>
        <v>8250</v>
      </c>
    </row>
    <row r="12" spans="1:24" ht="30" x14ac:dyDescent="0.25">
      <c r="A12" s="50" t="s">
        <v>16</v>
      </c>
      <c r="B12" s="51" t="s">
        <v>17</v>
      </c>
      <c r="C12" s="52">
        <v>0</v>
      </c>
      <c r="D12" s="53">
        <v>256</v>
      </c>
      <c r="E12" s="54">
        <f t="shared" si="2"/>
        <v>0</v>
      </c>
      <c r="F12" s="55">
        <v>30</v>
      </c>
      <c r="G12" s="53">
        <v>256</v>
      </c>
      <c r="H12" s="54">
        <f t="shared" si="3"/>
        <v>7680</v>
      </c>
      <c r="I12" s="55">
        <v>30</v>
      </c>
      <c r="J12" s="53">
        <v>256</v>
      </c>
      <c r="K12" s="54">
        <f t="shared" si="4"/>
        <v>7680</v>
      </c>
      <c r="L12" s="55">
        <v>30</v>
      </c>
      <c r="M12" s="53">
        <v>256</v>
      </c>
      <c r="N12" s="54">
        <f t="shared" si="5"/>
        <v>7680</v>
      </c>
      <c r="O12" s="55">
        <v>30</v>
      </c>
      <c r="P12" s="53">
        <v>256</v>
      </c>
      <c r="Q12" s="54">
        <f t="shared" si="6"/>
        <v>7680</v>
      </c>
      <c r="R12" s="55">
        <v>30</v>
      </c>
      <c r="S12" s="53">
        <v>256</v>
      </c>
      <c r="T12" s="54">
        <f t="shared" si="7"/>
        <v>7680</v>
      </c>
      <c r="U12" s="57"/>
      <c r="V12" s="56">
        <f t="shared" si="0"/>
        <v>150</v>
      </c>
      <c r="W12" s="53">
        <v>256</v>
      </c>
      <c r="X12" s="54">
        <f t="shared" si="1"/>
        <v>38400</v>
      </c>
    </row>
    <row r="13" spans="1:24" x14ac:dyDescent="0.25">
      <c r="A13" s="50" t="s">
        <v>18</v>
      </c>
      <c r="B13" s="51" t="s">
        <v>19</v>
      </c>
      <c r="C13" s="52">
        <v>0</v>
      </c>
      <c r="D13" s="53">
        <v>72</v>
      </c>
      <c r="E13" s="54">
        <f t="shared" si="2"/>
        <v>0</v>
      </c>
      <c r="F13" s="55">
        <v>30</v>
      </c>
      <c r="G13" s="53">
        <v>72</v>
      </c>
      <c r="H13" s="54">
        <f t="shared" si="3"/>
        <v>2160</v>
      </c>
      <c r="I13" s="55">
        <v>30</v>
      </c>
      <c r="J13" s="53">
        <v>72</v>
      </c>
      <c r="K13" s="54">
        <f t="shared" si="4"/>
        <v>2160</v>
      </c>
      <c r="L13" s="55">
        <v>30</v>
      </c>
      <c r="M13" s="53">
        <v>72</v>
      </c>
      <c r="N13" s="54">
        <f t="shared" si="5"/>
        <v>2160</v>
      </c>
      <c r="O13" s="55">
        <v>30</v>
      </c>
      <c r="P13" s="53">
        <v>72</v>
      </c>
      <c r="Q13" s="54">
        <f t="shared" si="6"/>
        <v>2160</v>
      </c>
      <c r="R13" s="55">
        <v>30</v>
      </c>
      <c r="S13" s="53">
        <v>72</v>
      </c>
      <c r="T13" s="54">
        <f t="shared" si="7"/>
        <v>2160</v>
      </c>
      <c r="U13" s="57"/>
      <c r="V13" s="56">
        <f t="shared" si="0"/>
        <v>150</v>
      </c>
      <c r="W13" s="53">
        <v>72</v>
      </c>
      <c r="X13" s="54">
        <f t="shared" si="1"/>
        <v>10800</v>
      </c>
    </row>
    <row r="14" spans="1:24" ht="30" x14ac:dyDescent="0.25">
      <c r="A14" s="50" t="s">
        <v>20</v>
      </c>
      <c r="B14" s="51" t="s">
        <v>21</v>
      </c>
      <c r="C14" s="52">
        <v>1</v>
      </c>
      <c r="D14" s="53">
        <v>97</v>
      </c>
      <c r="E14" s="54">
        <f t="shared" si="2"/>
        <v>97</v>
      </c>
      <c r="F14" s="55">
        <v>3</v>
      </c>
      <c r="G14" s="53">
        <v>97</v>
      </c>
      <c r="H14" s="54">
        <f t="shared" si="3"/>
        <v>291</v>
      </c>
      <c r="I14" s="55">
        <v>3</v>
      </c>
      <c r="J14" s="53">
        <v>97</v>
      </c>
      <c r="K14" s="54">
        <f t="shared" si="4"/>
        <v>291</v>
      </c>
      <c r="L14" s="55">
        <v>3</v>
      </c>
      <c r="M14" s="53">
        <v>97</v>
      </c>
      <c r="N14" s="54">
        <f t="shared" si="5"/>
        <v>291</v>
      </c>
      <c r="O14" s="55">
        <v>3</v>
      </c>
      <c r="P14" s="53">
        <v>97</v>
      </c>
      <c r="Q14" s="54">
        <f t="shared" si="6"/>
        <v>291</v>
      </c>
      <c r="R14" s="55">
        <v>3</v>
      </c>
      <c r="S14" s="53">
        <v>97</v>
      </c>
      <c r="T14" s="54">
        <f t="shared" si="7"/>
        <v>291</v>
      </c>
      <c r="U14" s="57"/>
      <c r="V14" s="56">
        <f t="shared" si="0"/>
        <v>16</v>
      </c>
      <c r="W14" s="53">
        <v>97</v>
      </c>
      <c r="X14" s="54">
        <f t="shared" si="1"/>
        <v>1552</v>
      </c>
    </row>
    <row r="15" spans="1:24" x14ac:dyDescent="0.25">
      <c r="A15" s="50" t="s">
        <v>22</v>
      </c>
      <c r="B15" s="51" t="s">
        <v>23</v>
      </c>
      <c r="C15" s="52">
        <v>8</v>
      </c>
      <c r="D15" s="53">
        <v>48</v>
      </c>
      <c r="E15" s="54">
        <f t="shared" si="2"/>
        <v>384</v>
      </c>
      <c r="F15" s="55">
        <v>0</v>
      </c>
      <c r="G15" s="53">
        <v>48</v>
      </c>
      <c r="H15" s="54">
        <f t="shared" si="3"/>
        <v>0</v>
      </c>
      <c r="I15" s="55">
        <v>0</v>
      </c>
      <c r="J15" s="53">
        <v>48</v>
      </c>
      <c r="K15" s="54">
        <f t="shared" si="4"/>
        <v>0</v>
      </c>
      <c r="L15" s="55">
        <v>0</v>
      </c>
      <c r="M15" s="53">
        <v>48</v>
      </c>
      <c r="N15" s="54">
        <f t="shared" si="5"/>
        <v>0</v>
      </c>
      <c r="O15" s="55">
        <v>0</v>
      </c>
      <c r="P15" s="53">
        <v>48</v>
      </c>
      <c r="Q15" s="54">
        <f t="shared" si="6"/>
        <v>0</v>
      </c>
      <c r="R15" s="55">
        <v>0</v>
      </c>
      <c r="S15" s="53">
        <v>48</v>
      </c>
      <c r="T15" s="54">
        <f t="shared" si="7"/>
        <v>0</v>
      </c>
      <c r="U15" s="57"/>
      <c r="V15" s="56">
        <f t="shared" si="0"/>
        <v>8</v>
      </c>
      <c r="W15" s="53">
        <v>48</v>
      </c>
      <c r="X15" s="54">
        <f t="shared" si="1"/>
        <v>384</v>
      </c>
    </row>
    <row r="16" spans="1:24" x14ac:dyDescent="0.25">
      <c r="A16" s="1" t="s">
        <v>24</v>
      </c>
      <c r="B16" s="2" t="s">
        <v>25</v>
      </c>
      <c r="C16" s="18">
        <v>0</v>
      </c>
      <c r="D16" s="30">
        <v>54</v>
      </c>
      <c r="E16" s="19">
        <f t="shared" si="2"/>
        <v>0</v>
      </c>
      <c r="F16" s="20">
        <v>30</v>
      </c>
      <c r="G16" s="30">
        <v>54</v>
      </c>
      <c r="H16" s="19">
        <f t="shared" si="3"/>
        <v>1620</v>
      </c>
      <c r="I16" s="20">
        <v>30</v>
      </c>
      <c r="J16" s="30">
        <v>54</v>
      </c>
      <c r="K16" s="19">
        <f t="shared" si="4"/>
        <v>1620</v>
      </c>
      <c r="L16" s="20">
        <v>30</v>
      </c>
      <c r="M16" s="30">
        <v>54</v>
      </c>
      <c r="N16" s="19">
        <f t="shared" si="5"/>
        <v>1620</v>
      </c>
      <c r="O16" s="20">
        <v>30</v>
      </c>
      <c r="P16" s="30">
        <v>54</v>
      </c>
      <c r="Q16" s="19">
        <f t="shared" si="6"/>
        <v>1620</v>
      </c>
      <c r="R16" s="20">
        <v>30</v>
      </c>
      <c r="S16" s="30">
        <v>54</v>
      </c>
      <c r="T16" s="19">
        <f t="shared" si="7"/>
        <v>1620</v>
      </c>
      <c r="U16" s="17"/>
      <c r="V16" s="16">
        <f t="shared" si="0"/>
        <v>150</v>
      </c>
      <c r="W16" s="30">
        <v>54</v>
      </c>
      <c r="X16" s="19">
        <f t="shared" si="1"/>
        <v>8100</v>
      </c>
    </row>
    <row r="17" spans="1:24" x14ac:dyDescent="0.25">
      <c r="A17" s="1" t="s">
        <v>26</v>
      </c>
      <c r="B17" s="2" t="s">
        <v>27</v>
      </c>
      <c r="C17" s="18">
        <v>9</v>
      </c>
      <c r="D17" s="30">
        <v>29</v>
      </c>
      <c r="E17" s="19">
        <f t="shared" si="2"/>
        <v>261</v>
      </c>
      <c r="F17" s="20">
        <v>3</v>
      </c>
      <c r="G17" s="30">
        <v>29</v>
      </c>
      <c r="H17" s="19">
        <f t="shared" si="3"/>
        <v>87</v>
      </c>
      <c r="I17" s="20">
        <v>3</v>
      </c>
      <c r="J17" s="30">
        <v>29</v>
      </c>
      <c r="K17" s="19">
        <f t="shared" si="4"/>
        <v>87</v>
      </c>
      <c r="L17" s="20">
        <v>3</v>
      </c>
      <c r="M17" s="30">
        <v>29</v>
      </c>
      <c r="N17" s="19">
        <f t="shared" si="5"/>
        <v>87</v>
      </c>
      <c r="O17" s="20">
        <v>3</v>
      </c>
      <c r="P17" s="30">
        <v>29</v>
      </c>
      <c r="Q17" s="19">
        <f t="shared" si="6"/>
        <v>87</v>
      </c>
      <c r="R17" s="20">
        <v>3</v>
      </c>
      <c r="S17" s="30">
        <v>29</v>
      </c>
      <c r="T17" s="19">
        <f t="shared" si="7"/>
        <v>87</v>
      </c>
      <c r="U17" s="17"/>
      <c r="V17" s="16">
        <f t="shared" si="0"/>
        <v>24</v>
      </c>
      <c r="W17" s="30">
        <v>29</v>
      </c>
      <c r="X17" s="19">
        <f t="shared" si="1"/>
        <v>696</v>
      </c>
    </row>
    <row r="18" spans="1:24" x14ac:dyDescent="0.25">
      <c r="A18" s="1" t="s">
        <v>28</v>
      </c>
      <c r="B18" s="2" t="s">
        <v>29</v>
      </c>
      <c r="C18" s="18">
        <v>9</v>
      </c>
      <c r="D18" s="30">
        <v>12</v>
      </c>
      <c r="E18" s="19">
        <f t="shared" si="2"/>
        <v>108</v>
      </c>
      <c r="F18" s="20">
        <v>63</v>
      </c>
      <c r="G18" s="30">
        <v>12</v>
      </c>
      <c r="H18" s="19">
        <f t="shared" si="3"/>
        <v>756</v>
      </c>
      <c r="I18" s="20">
        <v>63</v>
      </c>
      <c r="J18" s="30">
        <v>12</v>
      </c>
      <c r="K18" s="19">
        <f t="shared" si="4"/>
        <v>756</v>
      </c>
      <c r="L18" s="20">
        <v>63</v>
      </c>
      <c r="M18" s="30">
        <v>12</v>
      </c>
      <c r="N18" s="19">
        <f t="shared" si="5"/>
        <v>756</v>
      </c>
      <c r="O18" s="20">
        <v>63</v>
      </c>
      <c r="P18" s="30">
        <v>12</v>
      </c>
      <c r="Q18" s="19">
        <f t="shared" si="6"/>
        <v>756</v>
      </c>
      <c r="R18" s="20">
        <v>63</v>
      </c>
      <c r="S18" s="30">
        <v>12</v>
      </c>
      <c r="T18" s="19">
        <f t="shared" si="7"/>
        <v>756</v>
      </c>
      <c r="U18" s="17"/>
      <c r="V18" s="16">
        <f t="shared" si="0"/>
        <v>324</v>
      </c>
      <c r="W18" s="30">
        <v>12</v>
      </c>
      <c r="X18" s="19">
        <f t="shared" si="1"/>
        <v>3888</v>
      </c>
    </row>
    <row r="19" spans="1:24" x14ac:dyDescent="0.25">
      <c r="A19" s="1" t="s">
        <v>30</v>
      </c>
      <c r="B19" s="2" t="s">
        <v>31</v>
      </c>
      <c r="C19" s="18">
        <v>9</v>
      </c>
      <c r="D19" s="30">
        <v>129</v>
      </c>
      <c r="E19" s="19">
        <f t="shared" si="2"/>
        <v>1161</v>
      </c>
      <c r="F19" s="20">
        <v>8</v>
      </c>
      <c r="G19" s="30">
        <v>129</v>
      </c>
      <c r="H19" s="19">
        <f t="shared" si="3"/>
        <v>1032</v>
      </c>
      <c r="I19" s="20">
        <v>8</v>
      </c>
      <c r="J19" s="30">
        <v>129</v>
      </c>
      <c r="K19" s="19">
        <f t="shared" si="4"/>
        <v>1032</v>
      </c>
      <c r="L19" s="20">
        <v>8</v>
      </c>
      <c r="M19" s="30">
        <v>129</v>
      </c>
      <c r="N19" s="19">
        <f t="shared" si="5"/>
        <v>1032</v>
      </c>
      <c r="O19" s="20">
        <v>8</v>
      </c>
      <c r="P19" s="30">
        <v>129</v>
      </c>
      <c r="Q19" s="19">
        <f t="shared" si="6"/>
        <v>1032</v>
      </c>
      <c r="R19" s="20">
        <v>8</v>
      </c>
      <c r="S19" s="30">
        <v>129</v>
      </c>
      <c r="T19" s="19">
        <f t="shared" si="7"/>
        <v>1032</v>
      </c>
      <c r="U19" s="17"/>
      <c r="V19" s="16">
        <f t="shared" si="0"/>
        <v>49</v>
      </c>
      <c r="W19" s="30">
        <v>129</v>
      </c>
      <c r="X19" s="19">
        <f t="shared" si="1"/>
        <v>6321</v>
      </c>
    </row>
    <row r="20" spans="1:24" ht="15" customHeight="1" x14ac:dyDescent="0.25">
      <c r="A20" s="1" t="s">
        <v>32</v>
      </c>
      <c r="B20" s="2" t="s">
        <v>33</v>
      </c>
      <c r="C20" s="18">
        <v>0</v>
      </c>
      <c r="D20" s="30">
        <v>359</v>
      </c>
      <c r="E20" s="19">
        <f t="shared" si="2"/>
        <v>0</v>
      </c>
      <c r="F20" s="20">
        <v>30</v>
      </c>
      <c r="G20" s="30">
        <v>359</v>
      </c>
      <c r="H20" s="19">
        <f t="shared" si="3"/>
        <v>10770</v>
      </c>
      <c r="I20" s="20">
        <v>30</v>
      </c>
      <c r="J20" s="30">
        <v>359</v>
      </c>
      <c r="K20" s="19">
        <f t="shared" si="4"/>
        <v>10770</v>
      </c>
      <c r="L20" s="20">
        <v>30</v>
      </c>
      <c r="M20" s="30">
        <v>359</v>
      </c>
      <c r="N20" s="19">
        <f t="shared" si="5"/>
        <v>10770</v>
      </c>
      <c r="O20" s="20">
        <v>30</v>
      </c>
      <c r="P20" s="30">
        <v>359</v>
      </c>
      <c r="Q20" s="19">
        <f t="shared" si="6"/>
        <v>10770</v>
      </c>
      <c r="R20" s="20">
        <v>30</v>
      </c>
      <c r="S20" s="30">
        <v>359</v>
      </c>
      <c r="T20" s="19">
        <f t="shared" si="7"/>
        <v>10770</v>
      </c>
      <c r="U20" s="17"/>
      <c r="V20" s="16">
        <f t="shared" si="0"/>
        <v>150</v>
      </c>
      <c r="W20" s="30">
        <v>359</v>
      </c>
      <c r="X20" s="19">
        <f t="shared" si="1"/>
        <v>53850</v>
      </c>
    </row>
    <row r="21" spans="1:24" x14ac:dyDescent="0.25">
      <c r="A21" s="1" t="s">
        <v>34</v>
      </c>
      <c r="B21" s="2" t="s">
        <v>35</v>
      </c>
      <c r="C21" s="18">
        <v>0</v>
      </c>
      <c r="D21" s="30">
        <v>175</v>
      </c>
      <c r="E21" s="19">
        <f t="shared" si="2"/>
        <v>0</v>
      </c>
      <c r="F21" s="20">
        <v>13</v>
      </c>
      <c r="G21" s="30">
        <v>175</v>
      </c>
      <c r="H21" s="19">
        <f t="shared" si="3"/>
        <v>2275</v>
      </c>
      <c r="I21" s="20">
        <v>14</v>
      </c>
      <c r="J21" s="30">
        <v>175</v>
      </c>
      <c r="K21" s="19">
        <f t="shared" si="4"/>
        <v>2450</v>
      </c>
      <c r="L21" s="20">
        <v>14</v>
      </c>
      <c r="M21" s="30">
        <v>175</v>
      </c>
      <c r="N21" s="19">
        <f t="shared" si="5"/>
        <v>2450</v>
      </c>
      <c r="O21" s="20">
        <v>14</v>
      </c>
      <c r="P21" s="30">
        <v>175</v>
      </c>
      <c r="Q21" s="19">
        <f t="shared" si="6"/>
        <v>2450</v>
      </c>
      <c r="R21" s="20">
        <v>14</v>
      </c>
      <c r="S21" s="30">
        <v>175</v>
      </c>
      <c r="T21" s="19">
        <f t="shared" si="7"/>
        <v>2450</v>
      </c>
      <c r="U21" s="17"/>
      <c r="V21" s="16">
        <f t="shared" si="0"/>
        <v>69</v>
      </c>
      <c r="W21" s="30">
        <v>175</v>
      </c>
      <c r="X21" s="19">
        <f t="shared" si="1"/>
        <v>12075</v>
      </c>
    </row>
    <row r="22" spans="1:24" x14ac:dyDescent="0.25">
      <c r="A22" s="1" t="s">
        <v>36</v>
      </c>
      <c r="B22" s="2" t="s">
        <v>37</v>
      </c>
      <c r="C22" s="18">
        <v>5</v>
      </c>
      <c r="D22" s="30">
        <v>359</v>
      </c>
      <c r="E22" s="19">
        <f t="shared" si="2"/>
        <v>1795</v>
      </c>
      <c r="F22" s="20">
        <v>3</v>
      </c>
      <c r="G22" s="30">
        <v>359</v>
      </c>
      <c r="H22" s="19">
        <f t="shared" si="3"/>
        <v>1077</v>
      </c>
      <c r="I22" s="20">
        <v>3</v>
      </c>
      <c r="J22" s="30">
        <v>359</v>
      </c>
      <c r="K22" s="19">
        <f t="shared" si="4"/>
        <v>1077</v>
      </c>
      <c r="L22" s="20">
        <v>3</v>
      </c>
      <c r="M22" s="30">
        <v>359</v>
      </c>
      <c r="N22" s="19">
        <f t="shared" si="5"/>
        <v>1077</v>
      </c>
      <c r="O22" s="20">
        <v>3</v>
      </c>
      <c r="P22" s="30">
        <v>359</v>
      </c>
      <c r="Q22" s="19">
        <f t="shared" si="6"/>
        <v>1077</v>
      </c>
      <c r="R22" s="20">
        <v>3</v>
      </c>
      <c r="S22" s="30">
        <v>359</v>
      </c>
      <c r="T22" s="19">
        <f t="shared" si="7"/>
        <v>1077</v>
      </c>
      <c r="U22" s="17"/>
      <c r="V22" s="16">
        <f t="shared" si="0"/>
        <v>20</v>
      </c>
      <c r="W22" s="30">
        <v>359</v>
      </c>
      <c r="X22" s="19">
        <f t="shared" si="1"/>
        <v>7180</v>
      </c>
    </row>
    <row r="23" spans="1:24" x14ac:dyDescent="0.25">
      <c r="A23" s="1" t="s">
        <v>38</v>
      </c>
      <c r="B23" s="2" t="s">
        <v>39</v>
      </c>
      <c r="C23" s="18">
        <v>4</v>
      </c>
      <c r="D23" s="30">
        <v>241</v>
      </c>
      <c r="E23" s="19">
        <f t="shared" si="2"/>
        <v>964</v>
      </c>
      <c r="F23" s="20">
        <v>5</v>
      </c>
      <c r="G23" s="30">
        <v>241</v>
      </c>
      <c r="H23" s="19">
        <f t="shared" si="3"/>
        <v>1205</v>
      </c>
      <c r="I23" s="20">
        <v>5</v>
      </c>
      <c r="J23" s="30">
        <v>241</v>
      </c>
      <c r="K23" s="19">
        <f t="shared" si="4"/>
        <v>1205</v>
      </c>
      <c r="L23" s="20">
        <v>5</v>
      </c>
      <c r="M23" s="30">
        <v>241</v>
      </c>
      <c r="N23" s="19">
        <f t="shared" si="5"/>
        <v>1205</v>
      </c>
      <c r="O23" s="20">
        <v>5</v>
      </c>
      <c r="P23" s="30">
        <v>241</v>
      </c>
      <c r="Q23" s="19">
        <f t="shared" si="6"/>
        <v>1205</v>
      </c>
      <c r="R23" s="20">
        <v>5</v>
      </c>
      <c r="S23" s="30">
        <v>241</v>
      </c>
      <c r="T23" s="19">
        <f t="shared" si="7"/>
        <v>1205</v>
      </c>
      <c r="U23" s="17"/>
      <c r="V23" s="16">
        <f t="shared" si="0"/>
        <v>29</v>
      </c>
      <c r="W23" s="30">
        <v>241</v>
      </c>
      <c r="X23" s="19">
        <f t="shared" si="1"/>
        <v>6989</v>
      </c>
    </row>
    <row r="24" spans="1:24" x14ac:dyDescent="0.25">
      <c r="A24" s="1" t="s">
        <v>40</v>
      </c>
      <c r="B24" s="2" t="s">
        <v>41</v>
      </c>
      <c r="C24" s="18">
        <v>3</v>
      </c>
      <c r="D24" s="30">
        <v>149</v>
      </c>
      <c r="E24" s="19">
        <f t="shared" si="2"/>
        <v>447</v>
      </c>
      <c r="F24" s="20">
        <v>1</v>
      </c>
      <c r="G24" s="30">
        <v>149</v>
      </c>
      <c r="H24" s="19">
        <f t="shared" si="3"/>
        <v>149</v>
      </c>
      <c r="I24" s="20">
        <v>1</v>
      </c>
      <c r="J24" s="30">
        <v>149</v>
      </c>
      <c r="K24" s="19">
        <f t="shared" si="4"/>
        <v>149</v>
      </c>
      <c r="L24" s="20">
        <v>1</v>
      </c>
      <c r="M24" s="30">
        <v>149</v>
      </c>
      <c r="N24" s="19">
        <f t="shared" si="5"/>
        <v>149</v>
      </c>
      <c r="O24" s="20">
        <v>1</v>
      </c>
      <c r="P24" s="30">
        <v>149</v>
      </c>
      <c r="Q24" s="19">
        <f t="shared" si="6"/>
        <v>149</v>
      </c>
      <c r="R24" s="20">
        <v>1</v>
      </c>
      <c r="S24" s="30">
        <v>149</v>
      </c>
      <c r="T24" s="19">
        <f t="shared" si="7"/>
        <v>149</v>
      </c>
      <c r="U24" s="17"/>
      <c r="V24" s="16">
        <f t="shared" si="0"/>
        <v>8</v>
      </c>
      <c r="W24" s="30">
        <v>149</v>
      </c>
      <c r="X24" s="19">
        <f t="shared" si="1"/>
        <v>1192</v>
      </c>
    </row>
    <row r="25" spans="1:24" x14ac:dyDescent="0.25">
      <c r="A25" s="1" t="s">
        <v>42</v>
      </c>
      <c r="B25" s="2" t="s">
        <v>43</v>
      </c>
      <c r="C25" s="18">
        <v>1</v>
      </c>
      <c r="D25" s="30">
        <v>165</v>
      </c>
      <c r="E25" s="19">
        <f t="shared" si="2"/>
        <v>165</v>
      </c>
      <c r="F25" s="20">
        <v>2</v>
      </c>
      <c r="G25" s="30">
        <v>165</v>
      </c>
      <c r="H25" s="19">
        <f t="shared" si="3"/>
        <v>330</v>
      </c>
      <c r="I25" s="20">
        <v>2</v>
      </c>
      <c r="J25" s="30">
        <v>165</v>
      </c>
      <c r="K25" s="19">
        <f t="shared" si="4"/>
        <v>330</v>
      </c>
      <c r="L25" s="20">
        <v>2</v>
      </c>
      <c r="M25" s="30">
        <v>165</v>
      </c>
      <c r="N25" s="19">
        <f t="shared" si="5"/>
        <v>330</v>
      </c>
      <c r="O25" s="20">
        <v>2</v>
      </c>
      <c r="P25" s="30">
        <v>165</v>
      </c>
      <c r="Q25" s="19">
        <f t="shared" si="6"/>
        <v>330</v>
      </c>
      <c r="R25" s="20">
        <v>2</v>
      </c>
      <c r="S25" s="30">
        <v>165</v>
      </c>
      <c r="T25" s="19">
        <f t="shared" si="7"/>
        <v>330</v>
      </c>
      <c r="U25" s="17"/>
      <c r="V25" s="16">
        <f t="shared" si="0"/>
        <v>11</v>
      </c>
      <c r="W25" s="30">
        <v>165</v>
      </c>
      <c r="X25" s="19">
        <f t="shared" si="1"/>
        <v>1815</v>
      </c>
    </row>
    <row r="26" spans="1:24" x14ac:dyDescent="0.25">
      <c r="A26" s="1" t="s">
        <v>44</v>
      </c>
      <c r="B26" s="2" t="s">
        <v>45</v>
      </c>
      <c r="C26" s="18">
        <v>1</v>
      </c>
      <c r="D26" s="30">
        <v>175</v>
      </c>
      <c r="E26" s="19">
        <f t="shared" si="2"/>
        <v>175</v>
      </c>
      <c r="F26" s="20">
        <v>1</v>
      </c>
      <c r="G26" s="30">
        <v>175</v>
      </c>
      <c r="H26" s="19">
        <f t="shared" si="3"/>
        <v>175</v>
      </c>
      <c r="I26" s="20">
        <v>1</v>
      </c>
      <c r="J26" s="30">
        <v>175</v>
      </c>
      <c r="K26" s="19">
        <f t="shared" si="4"/>
        <v>175</v>
      </c>
      <c r="L26" s="20">
        <v>1</v>
      </c>
      <c r="M26" s="30">
        <v>175</v>
      </c>
      <c r="N26" s="19">
        <f t="shared" si="5"/>
        <v>175</v>
      </c>
      <c r="O26" s="20">
        <v>1</v>
      </c>
      <c r="P26" s="30">
        <v>175</v>
      </c>
      <c r="Q26" s="19">
        <f t="shared" si="6"/>
        <v>175</v>
      </c>
      <c r="R26" s="20">
        <v>1</v>
      </c>
      <c r="S26" s="30">
        <v>175</v>
      </c>
      <c r="T26" s="19">
        <f t="shared" si="7"/>
        <v>175</v>
      </c>
      <c r="U26" s="17"/>
      <c r="V26" s="16">
        <f t="shared" si="0"/>
        <v>6</v>
      </c>
      <c r="W26" s="30">
        <v>175</v>
      </c>
      <c r="X26" s="19">
        <f t="shared" si="1"/>
        <v>1050</v>
      </c>
    </row>
    <row r="27" spans="1:24" ht="30" x14ac:dyDescent="0.25">
      <c r="A27" s="1" t="s">
        <v>46</v>
      </c>
      <c r="B27" s="2" t="s">
        <v>47</v>
      </c>
      <c r="C27" s="18">
        <v>1</v>
      </c>
      <c r="D27" s="30">
        <v>622</v>
      </c>
      <c r="E27" s="19">
        <f t="shared" si="2"/>
        <v>622</v>
      </c>
      <c r="F27" s="20">
        <v>0</v>
      </c>
      <c r="G27" s="30">
        <v>622</v>
      </c>
      <c r="H27" s="19">
        <f t="shared" si="3"/>
        <v>0</v>
      </c>
      <c r="I27" s="20">
        <v>0</v>
      </c>
      <c r="J27" s="30">
        <v>622</v>
      </c>
      <c r="K27" s="19">
        <f t="shared" si="4"/>
        <v>0</v>
      </c>
      <c r="L27" s="20">
        <v>0</v>
      </c>
      <c r="M27" s="30">
        <v>622</v>
      </c>
      <c r="N27" s="19">
        <f t="shared" si="5"/>
        <v>0</v>
      </c>
      <c r="O27" s="20">
        <v>0</v>
      </c>
      <c r="P27" s="30">
        <v>622</v>
      </c>
      <c r="Q27" s="19">
        <f t="shared" si="6"/>
        <v>0</v>
      </c>
      <c r="R27" s="20">
        <v>0</v>
      </c>
      <c r="S27" s="30">
        <v>622</v>
      </c>
      <c r="T27" s="19">
        <f t="shared" si="7"/>
        <v>0</v>
      </c>
      <c r="U27" s="17"/>
      <c r="V27" s="16">
        <f t="shared" si="0"/>
        <v>1</v>
      </c>
      <c r="W27" s="30">
        <v>622</v>
      </c>
      <c r="X27" s="19">
        <f t="shared" si="1"/>
        <v>622</v>
      </c>
    </row>
    <row r="28" spans="1:24" x14ac:dyDescent="0.25">
      <c r="A28" s="1" t="s">
        <v>48</v>
      </c>
      <c r="B28" s="2" t="s">
        <v>49</v>
      </c>
      <c r="C28" s="18">
        <v>1</v>
      </c>
      <c r="D28" s="30">
        <v>979</v>
      </c>
      <c r="E28" s="19">
        <f t="shared" si="2"/>
        <v>979</v>
      </c>
      <c r="F28" s="20">
        <v>0</v>
      </c>
      <c r="G28" s="30">
        <v>979</v>
      </c>
      <c r="H28" s="19">
        <f t="shared" si="3"/>
        <v>0</v>
      </c>
      <c r="I28" s="20">
        <v>0</v>
      </c>
      <c r="J28" s="30">
        <v>979</v>
      </c>
      <c r="K28" s="19">
        <f t="shared" si="4"/>
        <v>0</v>
      </c>
      <c r="L28" s="20">
        <v>0</v>
      </c>
      <c r="M28" s="30">
        <v>979</v>
      </c>
      <c r="N28" s="19">
        <f t="shared" si="5"/>
        <v>0</v>
      </c>
      <c r="O28" s="20">
        <v>0</v>
      </c>
      <c r="P28" s="30">
        <v>979</v>
      </c>
      <c r="Q28" s="19">
        <f t="shared" si="6"/>
        <v>0</v>
      </c>
      <c r="R28" s="20">
        <v>0</v>
      </c>
      <c r="S28" s="30">
        <v>979</v>
      </c>
      <c r="T28" s="19">
        <f t="shared" si="7"/>
        <v>0</v>
      </c>
      <c r="U28" s="17"/>
      <c r="V28" s="16">
        <f t="shared" si="0"/>
        <v>1</v>
      </c>
      <c r="W28" s="30">
        <v>979</v>
      </c>
      <c r="X28" s="19">
        <f t="shared" si="1"/>
        <v>979</v>
      </c>
    </row>
    <row r="29" spans="1:24" x14ac:dyDescent="0.25">
      <c r="A29" s="1" t="s">
        <v>50</v>
      </c>
      <c r="B29" s="2" t="s">
        <v>51</v>
      </c>
      <c r="C29" s="18">
        <v>1</v>
      </c>
      <c r="D29" s="30">
        <v>435</v>
      </c>
      <c r="E29" s="19">
        <f t="shared" si="2"/>
        <v>435</v>
      </c>
      <c r="F29" s="20">
        <v>0</v>
      </c>
      <c r="G29" s="30">
        <v>435</v>
      </c>
      <c r="H29" s="19">
        <f t="shared" si="3"/>
        <v>0</v>
      </c>
      <c r="I29" s="20">
        <v>0</v>
      </c>
      <c r="J29" s="30">
        <v>435</v>
      </c>
      <c r="K29" s="19">
        <f t="shared" si="4"/>
        <v>0</v>
      </c>
      <c r="L29" s="20">
        <v>0</v>
      </c>
      <c r="M29" s="30">
        <v>435</v>
      </c>
      <c r="N29" s="19">
        <f t="shared" si="5"/>
        <v>0</v>
      </c>
      <c r="O29" s="20">
        <v>0</v>
      </c>
      <c r="P29" s="30">
        <v>435</v>
      </c>
      <c r="Q29" s="19">
        <f t="shared" si="6"/>
        <v>0</v>
      </c>
      <c r="R29" s="20">
        <v>0</v>
      </c>
      <c r="S29" s="30">
        <v>435</v>
      </c>
      <c r="T29" s="19">
        <f t="shared" si="7"/>
        <v>0</v>
      </c>
      <c r="U29" s="17"/>
      <c r="V29" s="16">
        <f t="shared" si="0"/>
        <v>1</v>
      </c>
      <c r="W29" s="30">
        <v>435</v>
      </c>
      <c r="X29" s="19">
        <f t="shared" si="1"/>
        <v>435</v>
      </c>
    </row>
    <row r="30" spans="1:24" x14ac:dyDescent="0.25">
      <c r="A30" s="1" t="s">
        <v>52</v>
      </c>
      <c r="B30" s="2" t="s">
        <v>53</v>
      </c>
      <c r="C30" s="18">
        <v>1</v>
      </c>
      <c r="D30" s="30">
        <v>74</v>
      </c>
      <c r="E30" s="19">
        <f t="shared" si="2"/>
        <v>74</v>
      </c>
      <c r="F30" s="20">
        <v>31</v>
      </c>
      <c r="G30" s="30">
        <v>74</v>
      </c>
      <c r="H30" s="19">
        <f t="shared" si="3"/>
        <v>2294</v>
      </c>
      <c r="I30" s="20">
        <v>31</v>
      </c>
      <c r="J30" s="30">
        <v>74</v>
      </c>
      <c r="K30" s="19">
        <f t="shared" si="4"/>
        <v>2294</v>
      </c>
      <c r="L30" s="20">
        <v>31</v>
      </c>
      <c r="M30" s="30">
        <v>74</v>
      </c>
      <c r="N30" s="19">
        <f t="shared" si="5"/>
        <v>2294</v>
      </c>
      <c r="O30" s="20">
        <v>31</v>
      </c>
      <c r="P30" s="30">
        <v>74</v>
      </c>
      <c r="Q30" s="19">
        <f t="shared" si="6"/>
        <v>2294</v>
      </c>
      <c r="R30" s="20">
        <v>31</v>
      </c>
      <c r="S30" s="30">
        <v>74</v>
      </c>
      <c r="T30" s="19">
        <f t="shared" si="7"/>
        <v>2294</v>
      </c>
      <c r="U30" s="17"/>
      <c r="V30" s="16">
        <f t="shared" si="0"/>
        <v>156</v>
      </c>
      <c r="W30" s="30">
        <v>74</v>
      </c>
      <c r="X30" s="19">
        <f t="shared" si="1"/>
        <v>11544</v>
      </c>
    </row>
    <row r="31" spans="1:24" ht="30" x14ac:dyDescent="0.25">
      <c r="A31" s="50" t="s">
        <v>54</v>
      </c>
      <c r="B31" s="51" t="s">
        <v>55</v>
      </c>
      <c r="C31" s="52">
        <v>1</v>
      </c>
      <c r="D31" s="53">
        <v>145</v>
      </c>
      <c r="E31" s="54">
        <f t="shared" si="2"/>
        <v>145</v>
      </c>
      <c r="F31" s="55">
        <v>30</v>
      </c>
      <c r="G31" s="53">
        <v>145</v>
      </c>
      <c r="H31" s="54">
        <f t="shared" si="3"/>
        <v>4350</v>
      </c>
      <c r="I31" s="55">
        <v>30</v>
      </c>
      <c r="J31" s="53">
        <v>145</v>
      </c>
      <c r="K31" s="54">
        <f t="shared" si="4"/>
        <v>4350</v>
      </c>
      <c r="L31" s="55">
        <v>30</v>
      </c>
      <c r="M31" s="53">
        <v>145</v>
      </c>
      <c r="N31" s="54">
        <f t="shared" si="5"/>
        <v>4350</v>
      </c>
      <c r="O31" s="55">
        <v>30</v>
      </c>
      <c r="P31" s="53">
        <v>145</v>
      </c>
      <c r="Q31" s="54">
        <f t="shared" si="6"/>
        <v>4350</v>
      </c>
      <c r="R31" s="55">
        <v>30</v>
      </c>
      <c r="S31" s="53">
        <v>145</v>
      </c>
      <c r="T31" s="54">
        <f t="shared" si="7"/>
        <v>4350</v>
      </c>
      <c r="U31" s="57"/>
      <c r="V31" s="56">
        <f t="shared" si="0"/>
        <v>151</v>
      </c>
      <c r="W31" s="53">
        <v>145</v>
      </c>
      <c r="X31" s="54">
        <f t="shared" si="1"/>
        <v>21895</v>
      </c>
    </row>
    <row r="32" spans="1:24" ht="30" x14ac:dyDescent="0.25">
      <c r="A32" s="50" t="s">
        <v>56</v>
      </c>
      <c r="B32" s="51" t="s">
        <v>57</v>
      </c>
      <c r="C32" s="52">
        <v>0</v>
      </c>
      <c r="D32" s="53">
        <v>145</v>
      </c>
      <c r="E32" s="54">
        <f t="shared" si="2"/>
        <v>0</v>
      </c>
      <c r="F32" s="55">
        <v>1</v>
      </c>
      <c r="G32" s="53">
        <v>145</v>
      </c>
      <c r="H32" s="54">
        <f t="shared" si="3"/>
        <v>145</v>
      </c>
      <c r="I32" s="55">
        <v>1</v>
      </c>
      <c r="J32" s="53">
        <v>145</v>
      </c>
      <c r="K32" s="54">
        <f t="shared" si="4"/>
        <v>145</v>
      </c>
      <c r="L32" s="55">
        <v>1</v>
      </c>
      <c r="M32" s="53">
        <v>145</v>
      </c>
      <c r="N32" s="54">
        <f t="shared" si="5"/>
        <v>145</v>
      </c>
      <c r="O32" s="55">
        <v>1</v>
      </c>
      <c r="P32" s="53">
        <v>145</v>
      </c>
      <c r="Q32" s="54">
        <f t="shared" si="6"/>
        <v>145</v>
      </c>
      <c r="R32" s="55">
        <v>1</v>
      </c>
      <c r="S32" s="53">
        <v>145</v>
      </c>
      <c r="T32" s="54">
        <f t="shared" si="7"/>
        <v>145</v>
      </c>
      <c r="U32" s="57"/>
      <c r="V32" s="56">
        <f t="shared" si="0"/>
        <v>5</v>
      </c>
      <c r="W32" s="53">
        <v>145</v>
      </c>
      <c r="X32" s="54">
        <f t="shared" si="1"/>
        <v>725</v>
      </c>
    </row>
    <row r="33" spans="1:24" ht="30" x14ac:dyDescent="0.25">
      <c r="A33" s="1" t="s">
        <v>58</v>
      </c>
      <c r="B33" s="2" t="s">
        <v>59</v>
      </c>
      <c r="C33" s="18">
        <v>0</v>
      </c>
      <c r="D33" s="30">
        <v>150</v>
      </c>
      <c r="E33" s="19">
        <f t="shared" si="2"/>
        <v>0</v>
      </c>
      <c r="F33" s="20">
        <v>30</v>
      </c>
      <c r="G33" s="30">
        <v>150</v>
      </c>
      <c r="H33" s="19">
        <f t="shared" si="3"/>
        <v>4500</v>
      </c>
      <c r="I33" s="20">
        <v>30</v>
      </c>
      <c r="J33" s="30">
        <v>150</v>
      </c>
      <c r="K33" s="19">
        <f t="shared" si="4"/>
        <v>4500</v>
      </c>
      <c r="L33" s="20">
        <v>30</v>
      </c>
      <c r="M33" s="30">
        <v>150</v>
      </c>
      <c r="N33" s="19">
        <f t="shared" si="5"/>
        <v>4500</v>
      </c>
      <c r="O33" s="20">
        <v>30</v>
      </c>
      <c r="P33" s="30">
        <v>150</v>
      </c>
      <c r="Q33" s="19">
        <f t="shared" si="6"/>
        <v>4500</v>
      </c>
      <c r="R33" s="20">
        <v>30</v>
      </c>
      <c r="S33" s="30">
        <v>150</v>
      </c>
      <c r="T33" s="19">
        <f t="shared" si="7"/>
        <v>4500</v>
      </c>
      <c r="U33" s="17"/>
      <c r="V33" s="16">
        <f t="shared" si="0"/>
        <v>150</v>
      </c>
      <c r="W33" s="30">
        <v>150</v>
      </c>
      <c r="X33" s="19">
        <f t="shared" si="1"/>
        <v>22500</v>
      </c>
    </row>
    <row r="34" spans="1:24" x14ac:dyDescent="0.25">
      <c r="A34" s="1" t="s">
        <v>60</v>
      </c>
      <c r="B34" s="2" t="s">
        <v>61</v>
      </c>
      <c r="C34" s="18">
        <v>0</v>
      </c>
      <c r="D34" s="30">
        <v>85</v>
      </c>
      <c r="E34" s="19">
        <f t="shared" si="2"/>
        <v>0</v>
      </c>
      <c r="F34" s="20">
        <v>13</v>
      </c>
      <c r="G34" s="30">
        <v>85</v>
      </c>
      <c r="H34" s="19">
        <f t="shared" si="3"/>
        <v>1105</v>
      </c>
      <c r="I34" s="20">
        <v>14</v>
      </c>
      <c r="J34" s="30">
        <v>85</v>
      </c>
      <c r="K34" s="19">
        <f t="shared" si="4"/>
        <v>1190</v>
      </c>
      <c r="L34" s="20">
        <v>14</v>
      </c>
      <c r="M34" s="30">
        <v>85</v>
      </c>
      <c r="N34" s="19">
        <f t="shared" si="5"/>
        <v>1190</v>
      </c>
      <c r="O34" s="20">
        <v>14</v>
      </c>
      <c r="P34" s="30">
        <v>85</v>
      </c>
      <c r="Q34" s="19">
        <f t="shared" si="6"/>
        <v>1190</v>
      </c>
      <c r="R34" s="20">
        <v>14</v>
      </c>
      <c r="S34" s="30">
        <v>85</v>
      </c>
      <c r="T34" s="19">
        <f t="shared" si="7"/>
        <v>1190</v>
      </c>
      <c r="U34" s="17"/>
      <c r="V34" s="16">
        <f t="shared" si="0"/>
        <v>69</v>
      </c>
      <c r="W34" s="30">
        <v>85</v>
      </c>
      <c r="X34" s="19">
        <f t="shared" si="1"/>
        <v>5865</v>
      </c>
    </row>
    <row r="35" spans="1:24" x14ac:dyDescent="0.25">
      <c r="A35" s="1" t="s">
        <v>62</v>
      </c>
      <c r="B35" s="2" t="s">
        <v>63</v>
      </c>
      <c r="C35" s="18">
        <v>1</v>
      </c>
      <c r="D35" s="30">
        <v>159</v>
      </c>
      <c r="E35" s="19">
        <f t="shared" si="2"/>
        <v>159</v>
      </c>
      <c r="F35" s="20">
        <v>3</v>
      </c>
      <c r="G35" s="30">
        <v>159</v>
      </c>
      <c r="H35" s="19">
        <f t="shared" si="3"/>
        <v>477</v>
      </c>
      <c r="I35" s="20">
        <v>3</v>
      </c>
      <c r="J35" s="30">
        <v>159</v>
      </c>
      <c r="K35" s="19">
        <f t="shared" si="4"/>
        <v>477</v>
      </c>
      <c r="L35" s="20">
        <v>3</v>
      </c>
      <c r="M35" s="30">
        <v>159</v>
      </c>
      <c r="N35" s="19">
        <f t="shared" si="5"/>
        <v>477</v>
      </c>
      <c r="O35" s="20">
        <v>3</v>
      </c>
      <c r="P35" s="30">
        <v>159</v>
      </c>
      <c r="Q35" s="19">
        <f t="shared" si="6"/>
        <v>477</v>
      </c>
      <c r="R35" s="20">
        <v>3</v>
      </c>
      <c r="S35" s="30">
        <v>159</v>
      </c>
      <c r="T35" s="19">
        <f t="shared" si="7"/>
        <v>477</v>
      </c>
      <c r="U35" s="17"/>
      <c r="V35" s="16">
        <f t="shared" si="0"/>
        <v>16</v>
      </c>
      <c r="W35" s="30">
        <v>159</v>
      </c>
      <c r="X35" s="19">
        <f t="shared" si="1"/>
        <v>2544</v>
      </c>
    </row>
    <row r="36" spans="1:24" x14ac:dyDescent="0.25">
      <c r="A36" s="1" t="s">
        <v>64</v>
      </c>
      <c r="B36" s="2" t="s">
        <v>65</v>
      </c>
      <c r="C36" s="18">
        <v>5</v>
      </c>
      <c r="D36" s="30">
        <v>112</v>
      </c>
      <c r="E36" s="19">
        <f t="shared" si="2"/>
        <v>560</v>
      </c>
      <c r="F36" s="20">
        <v>1</v>
      </c>
      <c r="G36" s="30">
        <v>112</v>
      </c>
      <c r="H36" s="19">
        <f t="shared" si="3"/>
        <v>112</v>
      </c>
      <c r="I36" s="20">
        <v>1</v>
      </c>
      <c r="J36" s="30">
        <v>112</v>
      </c>
      <c r="K36" s="19">
        <f t="shared" si="4"/>
        <v>112</v>
      </c>
      <c r="L36" s="20">
        <v>1</v>
      </c>
      <c r="M36" s="30">
        <v>112</v>
      </c>
      <c r="N36" s="19">
        <f t="shared" si="5"/>
        <v>112</v>
      </c>
      <c r="O36" s="20">
        <v>1</v>
      </c>
      <c r="P36" s="30">
        <v>112</v>
      </c>
      <c r="Q36" s="19">
        <f t="shared" si="6"/>
        <v>112</v>
      </c>
      <c r="R36" s="20">
        <v>1</v>
      </c>
      <c r="S36" s="30">
        <v>112</v>
      </c>
      <c r="T36" s="19">
        <f t="shared" si="7"/>
        <v>112</v>
      </c>
      <c r="U36" s="17"/>
      <c r="V36" s="16">
        <f t="shared" si="0"/>
        <v>10</v>
      </c>
      <c r="W36" s="30">
        <v>112</v>
      </c>
      <c r="X36" s="19">
        <f t="shared" si="1"/>
        <v>1120</v>
      </c>
    </row>
    <row r="37" spans="1:24" x14ac:dyDescent="0.25">
      <c r="A37" s="1" t="s">
        <v>66</v>
      </c>
      <c r="B37" s="2" t="s">
        <v>67</v>
      </c>
      <c r="C37" s="18">
        <v>3</v>
      </c>
      <c r="D37" s="30">
        <v>611</v>
      </c>
      <c r="E37" s="19">
        <f t="shared" si="2"/>
        <v>1833</v>
      </c>
      <c r="F37" s="20">
        <v>4</v>
      </c>
      <c r="G37" s="30">
        <v>611</v>
      </c>
      <c r="H37" s="19">
        <f t="shared" si="3"/>
        <v>2444</v>
      </c>
      <c r="I37" s="20">
        <v>4</v>
      </c>
      <c r="J37" s="30">
        <v>611</v>
      </c>
      <c r="K37" s="19">
        <f t="shared" si="4"/>
        <v>2444</v>
      </c>
      <c r="L37" s="20">
        <v>4</v>
      </c>
      <c r="M37" s="30">
        <v>611</v>
      </c>
      <c r="N37" s="19">
        <f t="shared" si="5"/>
        <v>2444</v>
      </c>
      <c r="O37" s="20">
        <v>4</v>
      </c>
      <c r="P37" s="30">
        <v>611</v>
      </c>
      <c r="Q37" s="19">
        <f t="shared" si="6"/>
        <v>2444</v>
      </c>
      <c r="R37" s="20">
        <v>4</v>
      </c>
      <c r="S37" s="30">
        <v>611</v>
      </c>
      <c r="T37" s="19">
        <f t="shared" si="7"/>
        <v>2444</v>
      </c>
      <c r="U37" s="17"/>
      <c r="V37" s="16">
        <f t="shared" si="0"/>
        <v>23</v>
      </c>
      <c r="W37" s="30">
        <v>611</v>
      </c>
      <c r="X37" s="19">
        <f t="shared" si="1"/>
        <v>14053</v>
      </c>
    </row>
    <row r="38" spans="1:24" x14ac:dyDescent="0.25">
      <c r="A38" s="1" t="s">
        <v>68</v>
      </c>
      <c r="B38" s="2" t="s">
        <v>69</v>
      </c>
      <c r="C38" s="18">
        <v>4</v>
      </c>
      <c r="D38" s="30">
        <v>85</v>
      </c>
      <c r="E38" s="19">
        <f t="shared" si="2"/>
        <v>340</v>
      </c>
      <c r="F38" s="20">
        <v>3</v>
      </c>
      <c r="G38" s="30">
        <v>85</v>
      </c>
      <c r="H38" s="19">
        <f t="shared" si="3"/>
        <v>255</v>
      </c>
      <c r="I38" s="20">
        <v>3</v>
      </c>
      <c r="J38" s="30">
        <v>85</v>
      </c>
      <c r="K38" s="19">
        <f t="shared" si="4"/>
        <v>255</v>
      </c>
      <c r="L38" s="20">
        <v>3</v>
      </c>
      <c r="M38" s="30">
        <v>85</v>
      </c>
      <c r="N38" s="19">
        <f t="shared" si="5"/>
        <v>255</v>
      </c>
      <c r="O38" s="20">
        <v>3</v>
      </c>
      <c r="P38" s="30">
        <v>85</v>
      </c>
      <c r="Q38" s="19">
        <f t="shared" si="6"/>
        <v>255</v>
      </c>
      <c r="R38" s="20">
        <v>3</v>
      </c>
      <c r="S38" s="30">
        <v>85</v>
      </c>
      <c r="T38" s="19">
        <f t="shared" si="7"/>
        <v>255</v>
      </c>
      <c r="U38" s="17"/>
      <c r="V38" s="16">
        <f t="shared" si="0"/>
        <v>19</v>
      </c>
      <c r="W38" s="30">
        <v>85</v>
      </c>
      <c r="X38" s="19">
        <f t="shared" si="1"/>
        <v>1615</v>
      </c>
    </row>
    <row r="39" spans="1:24" ht="30" x14ac:dyDescent="0.25">
      <c r="A39" s="1" t="s">
        <v>70</v>
      </c>
      <c r="B39" s="2" t="s">
        <v>71</v>
      </c>
      <c r="C39" s="18">
        <v>1</v>
      </c>
      <c r="D39" s="30">
        <v>561</v>
      </c>
      <c r="E39" s="19">
        <f t="shared" si="2"/>
        <v>561</v>
      </c>
      <c r="F39" s="20">
        <v>2</v>
      </c>
      <c r="G39" s="30">
        <v>561</v>
      </c>
      <c r="H39" s="19">
        <f t="shared" si="3"/>
        <v>1122</v>
      </c>
      <c r="I39" s="20">
        <v>2</v>
      </c>
      <c r="J39" s="30">
        <v>561</v>
      </c>
      <c r="K39" s="19">
        <f t="shared" si="4"/>
        <v>1122</v>
      </c>
      <c r="L39" s="20">
        <v>2</v>
      </c>
      <c r="M39" s="30">
        <v>561</v>
      </c>
      <c r="N39" s="19">
        <f t="shared" si="5"/>
        <v>1122</v>
      </c>
      <c r="O39" s="20">
        <v>2</v>
      </c>
      <c r="P39" s="30">
        <v>561</v>
      </c>
      <c r="Q39" s="19">
        <f t="shared" si="6"/>
        <v>1122</v>
      </c>
      <c r="R39" s="20">
        <v>2</v>
      </c>
      <c r="S39" s="30">
        <v>561</v>
      </c>
      <c r="T39" s="19">
        <f t="shared" si="7"/>
        <v>1122</v>
      </c>
      <c r="U39" s="17"/>
      <c r="V39" s="16">
        <f t="shared" si="0"/>
        <v>11</v>
      </c>
      <c r="W39" s="30">
        <v>561</v>
      </c>
      <c r="X39" s="19">
        <f t="shared" si="1"/>
        <v>6171</v>
      </c>
    </row>
    <row r="40" spans="1:24" ht="30" x14ac:dyDescent="0.25">
      <c r="A40" s="1" t="s">
        <v>72</v>
      </c>
      <c r="B40" s="2" t="s">
        <v>73</v>
      </c>
      <c r="C40" s="18">
        <v>2</v>
      </c>
      <c r="D40" s="30">
        <v>108</v>
      </c>
      <c r="E40" s="19">
        <f t="shared" si="2"/>
        <v>216</v>
      </c>
      <c r="F40" s="20">
        <v>2</v>
      </c>
      <c r="G40" s="30">
        <v>108</v>
      </c>
      <c r="H40" s="19">
        <f t="shared" si="3"/>
        <v>216</v>
      </c>
      <c r="I40" s="20">
        <v>2</v>
      </c>
      <c r="J40" s="30">
        <v>108</v>
      </c>
      <c r="K40" s="19">
        <f t="shared" si="4"/>
        <v>216</v>
      </c>
      <c r="L40" s="20">
        <v>2</v>
      </c>
      <c r="M40" s="30">
        <v>108</v>
      </c>
      <c r="N40" s="19">
        <f t="shared" si="5"/>
        <v>216</v>
      </c>
      <c r="O40" s="20">
        <v>2</v>
      </c>
      <c r="P40" s="30">
        <v>108</v>
      </c>
      <c r="Q40" s="19">
        <f t="shared" si="6"/>
        <v>216</v>
      </c>
      <c r="R40" s="20">
        <v>2</v>
      </c>
      <c r="S40" s="30">
        <v>108</v>
      </c>
      <c r="T40" s="19">
        <f t="shared" si="7"/>
        <v>216</v>
      </c>
      <c r="U40" s="17"/>
      <c r="V40" s="16">
        <f t="shared" si="0"/>
        <v>12</v>
      </c>
      <c r="W40" s="30">
        <v>108</v>
      </c>
      <c r="X40" s="19">
        <f t="shared" si="1"/>
        <v>1296</v>
      </c>
    </row>
    <row r="41" spans="1:24" x14ac:dyDescent="0.25">
      <c r="A41" s="1" t="s">
        <v>74</v>
      </c>
      <c r="B41" s="2" t="s">
        <v>75</v>
      </c>
      <c r="C41" s="18">
        <v>1</v>
      </c>
      <c r="D41" s="30">
        <v>209</v>
      </c>
      <c r="E41" s="19">
        <f t="shared" si="2"/>
        <v>209</v>
      </c>
      <c r="F41" s="20">
        <v>0</v>
      </c>
      <c r="G41" s="30">
        <v>209</v>
      </c>
      <c r="H41" s="19">
        <f t="shared" si="3"/>
        <v>0</v>
      </c>
      <c r="I41" s="20">
        <v>0</v>
      </c>
      <c r="J41" s="30">
        <v>209</v>
      </c>
      <c r="K41" s="19">
        <f t="shared" si="4"/>
        <v>0</v>
      </c>
      <c r="L41" s="20">
        <v>0</v>
      </c>
      <c r="M41" s="30">
        <v>209</v>
      </c>
      <c r="N41" s="19">
        <f t="shared" si="5"/>
        <v>0</v>
      </c>
      <c r="O41" s="20">
        <v>0</v>
      </c>
      <c r="P41" s="30">
        <v>209</v>
      </c>
      <c r="Q41" s="19">
        <f t="shared" si="6"/>
        <v>0</v>
      </c>
      <c r="R41" s="20">
        <v>0</v>
      </c>
      <c r="S41" s="30">
        <v>209</v>
      </c>
      <c r="T41" s="19">
        <f t="shared" si="7"/>
        <v>0</v>
      </c>
      <c r="U41" s="17"/>
      <c r="V41" s="16">
        <f t="shared" si="0"/>
        <v>1</v>
      </c>
      <c r="W41" s="30">
        <v>209</v>
      </c>
      <c r="X41" s="19">
        <f t="shared" si="1"/>
        <v>209</v>
      </c>
    </row>
    <row r="42" spans="1:24" x14ac:dyDescent="0.25">
      <c r="A42" s="1" t="s">
        <v>76</v>
      </c>
      <c r="B42" s="2" t="s">
        <v>77</v>
      </c>
      <c r="C42" s="18">
        <v>1</v>
      </c>
      <c r="D42" s="30">
        <v>85</v>
      </c>
      <c r="E42" s="19">
        <f t="shared" si="2"/>
        <v>85</v>
      </c>
      <c r="F42" s="20">
        <v>0</v>
      </c>
      <c r="G42" s="30">
        <v>85</v>
      </c>
      <c r="H42" s="19">
        <f t="shared" si="3"/>
        <v>0</v>
      </c>
      <c r="I42" s="20">
        <v>0</v>
      </c>
      <c r="J42" s="30">
        <v>85</v>
      </c>
      <c r="K42" s="19">
        <f t="shared" si="4"/>
        <v>0</v>
      </c>
      <c r="L42" s="20">
        <v>0</v>
      </c>
      <c r="M42" s="30">
        <v>85</v>
      </c>
      <c r="N42" s="19">
        <f t="shared" si="5"/>
        <v>0</v>
      </c>
      <c r="O42" s="20">
        <v>0</v>
      </c>
      <c r="P42" s="30">
        <v>85</v>
      </c>
      <c r="Q42" s="19">
        <f t="shared" si="6"/>
        <v>0</v>
      </c>
      <c r="R42" s="20">
        <v>0</v>
      </c>
      <c r="S42" s="30">
        <v>85</v>
      </c>
      <c r="T42" s="19">
        <f t="shared" si="7"/>
        <v>0</v>
      </c>
      <c r="U42" s="17"/>
      <c r="V42" s="16">
        <f t="shared" si="0"/>
        <v>1</v>
      </c>
      <c r="W42" s="30">
        <v>85</v>
      </c>
      <c r="X42" s="19">
        <f t="shared" si="1"/>
        <v>85</v>
      </c>
    </row>
    <row r="43" spans="1:24" x14ac:dyDescent="0.25">
      <c r="A43" s="1" t="s">
        <v>78</v>
      </c>
      <c r="B43" s="2" t="s">
        <v>79</v>
      </c>
      <c r="C43" s="18">
        <v>1</v>
      </c>
      <c r="D43" s="30">
        <v>399</v>
      </c>
      <c r="E43" s="19">
        <f t="shared" si="2"/>
        <v>399</v>
      </c>
      <c r="F43" s="20">
        <v>0</v>
      </c>
      <c r="G43" s="30">
        <v>399</v>
      </c>
      <c r="H43" s="19">
        <f t="shared" si="3"/>
        <v>0</v>
      </c>
      <c r="I43" s="20">
        <v>0</v>
      </c>
      <c r="J43" s="30">
        <v>399</v>
      </c>
      <c r="K43" s="19">
        <f t="shared" si="4"/>
        <v>0</v>
      </c>
      <c r="L43" s="20">
        <v>0</v>
      </c>
      <c r="M43" s="30">
        <v>399</v>
      </c>
      <c r="N43" s="19">
        <f t="shared" si="5"/>
        <v>0</v>
      </c>
      <c r="O43" s="20">
        <v>0</v>
      </c>
      <c r="P43" s="30">
        <v>399</v>
      </c>
      <c r="Q43" s="19">
        <f t="shared" si="6"/>
        <v>0</v>
      </c>
      <c r="R43" s="20">
        <v>0</v>
      </c>
      <c r="S43" s="30">
        <v>399</v>
      </c>
      <c r="T43" s="19">
        <f t="shared" si="7"/>
        <v>0</v>
      </c>
      <c r="U43" s="17"/>
      <c r="V43" s="16">
        <f t="shared" si="0"/>
        <v>1</v>
      </c>
      <c r="W43" s="30">
        <v>399</v>
      </c>
      <c r="X43" s="19">
        <f t="shared" si="1"/>
        <v>399</v>
      </c>
    </row>
    <row r="44" spans="1:24" x14ac:dyDescent="0.25">
      <c r="A44" s="50" t="s">
        <v>80</v>
      </c>
      <c r="B44" s="51" t="s">
        <v>81</v>
      </c>
      <c r="C44" s="52">
        <v>0</v>
      </c>
      <c r="D44" s="53">
        <v>33</v>
      </c>
      <c r="E44" s="54">
        <f t="shared" si="2"/>
        <v>0</v>
      </c>
      <c r="F44" s="55">
        <v>30</v>
      </c>
      <c r="G44" s="53">
        <v>33</v>
      </c>
      <c r="H44" s="54">
        <f t="shared" si="3"/>
        <v>990</v>
      </c>
      <c r="I44" s="55">
        <v>30</v>
      </c>
      <c r="J44" s="53">
        <v>33</v>
      </c>
      <c r="K44" s="54">
        <f t="shared" si="4"/>
        <v>990</v>
      </c>
      <c r="L44" s="55">
        <v>30</v>
      </c>
      <c r="M44" s="53">
        <v>33</v>
      </c>
      <c r="N44" s="54">
        <f t="shared" si="5"/>
        <v>990</v>
      </c>
      <c r="O44" s="55">
        <v>30</v>
      </c>
      <c r="P44" s="53">
        <v>33</v>
      </c>
      <c r="Q44" s="54">
        <f t="shared" si="6"/>
        <v>990</v>
      </c>
      <c r="R44" s="55">
        <v>30</v>
      </c>
      <c r="S44" s="53">
        <v>33</v>
      </c>
      <c r="T44" s="54">
        <f t="shared" si="7"/>
        <v>990</v>
      </c>
      <c r="U44" s="57"/>
      <c r="V44" s="56">
        <f t="shared" si="0"/>
        <v>150</v>
      </c>
      <c r="W44" s="53">
        <v>33</v>
      </c>
      <c r="X44" s="54">
        <f t="shared" si="1"/>
        <v>4950</v>
      </c>
    </row>
    <row r="45" spans="1:24" x14ac:dyDescent="0.25">
      <c r="A45" s="1" t="s">
        <v>82</v>
      </c>
      <c r="B45" s="2" t="s">
        <v>83</v>
      </c>
      <c r="C45" s="18">
        <v>0</v>
      </c>
      <c r="D45" s="30">
        <v>2340</v>
      </c>
      <c r="E45" s="19">
        <f t="shared" si="2"/>
        <v>0</v>
      </c>
      <c r="F45" s="20">
        <v>30</v>
      </c>
      <c r="G45" s="30">
        <v>2340</v>
      </c>
      <c r="H45" s="19">
        <f t="shared" si="3"/>
        <v>70200</v>
      </c>
      <c r="I45" s="20">
        <v>30</v>
      </c>
      <c r="J45" s="30">
        <v>2340</v>
      </c>
      <c r="K45" s="19">
        <f t="shared" si="4"/>
        <v>70200</v>
      </c>
      <c r="L45" s="20">
        <v>30</v>
      </c>
      <c r="M45" s="30">
        <v>2340</v>
      </c>
      <c r="N45" s="19">
        <f t="shared" si="5"/>
        <v>70200</v>
      </c>
      <c r="O45" s="20">
        <v>30</v>
      </c>
      <c r="P45" s="30">
        <v>2340</v>
      </c>
      <c r="Q45" s="19">
        <f t="shared" si="6"/>
        <v>70200</v>
      </c>
      <c r="R45" s="20">
        <v>30</v>
      </c>
      <c r="S45" s="30">
        <v>2340</v>
      </c>
      <c r="T45" s="19">
        <f t="shared" si="7"/>
        <v>70200</v>
      </c>
      <c r="U45" s="17"/>
      <c r="V45" s="16">
        <f t="shared" si="0"/>
        <v>150</v>
      </c>
      <c r="W45" s="30">
        <v>2340</v>
      </c>
      <c r="X45" s="19">
        <f t="shared" si="1"/>
        <v>351000</v>
      </c>
    </row>
    <row r="46" spans="1:24" x14ac:dyDescent="0.25">
      <c r="A46" s="1" t="s">
        <v>84</v>
      </c>
      <c r="B46" s="2" t="s">
        <v>85</v>
      </c>
      <c r="C46" s="18">
        <v>1</v>
      </c>
      <c r="D46" s="30">
        <v>855</v>
      </c>
      <c r="E46" s="19">
        <f t="shared" si="2"/>
        <v>855</v>
      </c>
      <c r="F46" s="20">
        <v>3</v>
      </c>
      <c r="G46" s="30">
        <v>855</v>
      </c>
      <c r="H46" s="19">
        <f t="shared" si="3"/>
        <v>2565</v>
      </c>
      <c r="I46" s="20">
        <v>3</v>
      </c>
      <c r="J46" s="30">
        <v>855</v>
      </c>
      <c r="K46" s="19">
        <f t="shared" si="4"/>
        <v>2565</v>
      </c>
      <c r="L46" s="20">
        <v>3</v>
      </c>
      <c r="M46" s="30">
        <v>855</v>
      </c>
      <c r="N46" s="19">
        <f t="shared" si="5"/>
        <v>2565</v>
      </c>
      <c r="O46" s="20">
        <v>3</v>
      </c>
      <c r="P46" s="30">
        <v>855</v>
      </c>
      <c r="Q46" s="19">
        <f t="shared" si="6"/>
        <v>2565</v>
      </c>
      <c r="R46" s="20">
        <v>3</v>
      </c>
      <c r="S46" s="30">
        <v>855</v>
      </c>
      <c r="T46" s="19">
        <f t="shared" si="7"/>
        <v>2565</v>
      </c>
      <c r="U46" s="17"/>
      <c r="V46" s="16">
        <f t="shared" si="0"/>
        <v>16</v>
      </c>
      <c r="W46" s="30">
        <v>855</v>
      </c>
      <c r="X46" s="19">
        <f t="shared" si="1"/>
        <v>13680</v>
      </c>
    </row>
    <row r="47" spans="1:24" x14ac:dyDescent="0.25">
      <c r="A47" s="1" t="s">
        <v>86</v>
      </c>
      <c r="B47" s="2" t="s">
        <v>87</v>
      </c>
      <c r="C47" s="18">
        <v>4</v>
      </c>
      <c r="D47" s="30">
        <v>855</v>
      </c>
      <c r="E47" s="19">
        <f t="shared" si="2"/>
        <v>3420</v>
      </c>
      <c r="F47" s="20">
        <v>0</v>
      </c>
      <c r="G47" s="30">
        <v>855</v>
      </c>
      <c r="H47" s="19">
        <f t="shared" si="3"/>
        <v>0</v>
      </c>
      <c r="I47" s="20">
        <v>0</v>
      </c>
      <c r="J47" s="30">
        <v>855</v>
      </c>
      <c r="K47" s="19">
        <f t="shared" si="4"/>
        <v>0</v>
      </c>
      <c r="L47" s="20">
        <v>0</v>
      </c>
      <c r="M47" s="30">
        <v>855</v>
      </c>
      <c r="N47" s="19">
        <f t="shared" si="5"/>
        <v>0</v>
      </c>
      <c r="O47" s="20">
        <v>0</v>
      </c>
      <c r="P47" s="30">
        <v>855</v>
      </c>
      <c r="Q47" s="19">
        <f t="shared" si="6"/>
        <v>0</v>
      </c>
      <c r="R47" s="20">
        <v>0</v>
      </c>
      <c r="S47" s="30">
        <v>855</v>
      </c>
      <c r="T47" s="19">
        <f t="shared" si="7"/>
        <v>0</v>
      </c>
      <c r="U47" s="17"/>
      <c r="V47" s="16">
        <f t="shared" si="0"/>
        <v>4</v>
      </c>
      <c r="W47" s="30">
        <v>855</v>
      </c>
      <c r="X47" s="19">
        <f t="shared" si="1"/>
        <v>3420</v>
      </c>
    </row>
    <row r="48" spans="1:24" x14ac:dyDescent="0.25">
      <c r="A48" s="1" t="s">
        <v>88</v>
      </c>
      <c r="B48" s="2" t="s">
        <v>89</v>
      </c>
      <c r="C48" s="18">
        <v>2</v>
      </c>
      <c r="D48" s="30">
        <v>3150</v>
      </c>
      <c r="E48" s="19">
        <f t="shared" si="2"/>
        <v>6300</v>
      </c>
      <c r="F48" s="20">
        <v>0</v>
      </c>
      <c r="G48" s="30">
        <v>3150</v>
      </c>
      <c r="H48" s="19">
        <f t="shared" si="3"/>
        <v>0</v>
      </c>
      <c r="I48" s="20">
        <v>0</v>
      </c>
      <c r="J48" s="30">
        <v>3150</v>
      </c>
      <c r="K48" s="19">
        <f t="shared" si="4"/>
        <v>0</v>
      </c>
      <c r="L48" s="20">
        <v>0</v>
      </c>
      <c r="M48" s="30">
        <v>3150</v>
      </c>
      <c r="N48" s="19">
        <f t="shared" si="5"/>
        <v>0</v>
      </c>
      <c r="O48" s="20">
        <v>0</v>
      </c>
      <c r="P48" s="30">
        <v>3150</v>
      </c>
      <c r="Q48" s="19">
        <f t="shared" si="6"/>
        <v>0</v>
      </c>
      <c r="R48" s="20">
        <v>0</v>
      </c>
      <c r="S48" s="30">
        <v>3150</v>
      </c>
      <c r="T48" s="19">
        <f t="shared" si="7"/>
        <v>0</v>
      </c>
      <c r="U48" s="17"/>
      <c r="V48" s="16">
        <f t="shared" si="0"/>
        <v>2</v>
      </c>
      <c r="W48" s="30">
        <v>3150</v>
      </c>
      <c r="X48" s="19">
        <f t="shared" si="1"/>
        <v>6300</v>
      </c>
    </row>
    <row r="49" spans="1:24" x14ac:dyDescent="0.25">
      <c r="A49" s="1" t="s">
        <v>90</v>
      </c>
      <c r="B49" s="2" t="s">
        <v>91</v>
      </c>
      <c r="C49" s="18">
        <v>2</v>
      </c>
      <c r="D49" s="30">
        <v>855</v>
      </c>
      <c r="E49" s="19">
        <f t="shared" si="2"/>
        <v>1710</v>
      </c>
      <c r="F49" s="20">
        <v>0</v>
      </c>
      <c r="G49" s="30">
        <v>855</v>
      </c>
      <c r="H49" s="19">
        <f t="shared" si="3"/>
        <v>0</v>
      </c>
      <c r="I49" s="20">
        <v>0</v>
      </c>
      <c r="J49" s="30">
        <v>855</v>
      </c>
      <c r="K49" s="19">
        <f t="shared" si="4"/>
        <v>0</v>
      </c>
      <c r="L49" s="20">
        <v>0</v>
      </c>
      <c r="M49" s="30">
        <v>855</v>
      </c>
      <c r="N49" s="19">
        <f t="shared" si="5"/>
        <v>0</v>
      </c>
      <c r="O49" s="20">
        <v>0</v>
      </c>
      <c r="P49" s="30">
        <v>855</v>
      </c>
      <c r="Q49" s="19">
        <f t="shared" si="6"/>
        <v>0</v>
      </c>
      <c r="R49" s="20">
        <v>0</v>
      </c>
      <c r="S49" s="30">
        <v>855</v>
      </c>
      <c r="T49" s="19">
        <f t="shared" si="7"/>
        <v>0</v>
      </c>
      <c r="U49" s="17"/>
      <c r="V49" s="16">
        <f t="shared" si="0"/>
        <v>2</v>
      </c>
      <c r="W49" s="30">
        <v>855</v>
      </c>
      <c r="X49" s="19">
        <f t="shared" si="1"/>
        <v>1710</v>
      </c>
    </row>
    <row r="50" spans="1:24" ht="15.75" thickBot="1" x14ac:dyDescent="0.3">
      <c r="A50" s="3" t="s">
        <v>92</v>
      </c>
      <c r="B50" s="4" t="s">
        <v>93</v>
      </c>
      <c r="C50" s="24">
        <v>5</v>
      </c>
      <c r="D50" s="31">
        <v>4</v>
      </c>
      <c r="E50" s="23">
        <f t="shared" si="2"/>
        <v>20</v>
      </c>
      <c r="F50" s="22">
        <v>3</v>
      </c>
      <c r="G50" s="31">
        <v>4</v>
      </c>
      <c r="H50" s="21">
        <f t="shared" si="3"/>
        <v>12</v>
      </c>
      <c r="I50" s="22">
        <v>3</v>
      </c>
      <c r="J50" s="31">
        <v>4</v>
      </c>
      <c r="K50" s="21">
        <f t="shared" si="4"/>
        <v>12</v>
      </c>
      <c r="L50" s="22">
        <v>3</v>
      </c>
      <c r="M50" s="31">
        <v>4</v>
      </c>
      <c r="N50" s="21">
        <f t="shared" si="5"/>
        <v>12</v>
      </c>
      <c r="O50" s="22">
        <v>3</v>
      </c>
      <c r="P50" s="31">
        <v>4</v>
      </c>
      <c r="Q50" s="21">
        <f t="shared" si="6"/>
        <v>12</v>
      </c>
      <c r="R50" s="22">
        <v>3</v>
      </c>
      <c r="S50" s="31">
        <v>4</v>
      </c>
      <c r="T50" s="21">
        <f t="shared" si="7"/>
        <v>12</v>
      </c>
      <c r="U50" s="17"/>
      <c r="V50" s="28">
        <f t="shared" si="0"/>
        <v>20</v>
      </c>
      <c r="W50" s="31">
        <v>4</v>
      </c>
      <c r="X50" s="21">
        <f t="shared" si="1"/>
        <v>80</v>
      </c>
    </row>
    <row r="51" spans="1:24" ht="15.75" thickBot="1" x14ac:dyDescent="0.3">
      <c r="C51" s="87" t="s">
        <v>104</v>
      </c>
      <c r="D51" s="88"/>
      <c r="E51" s="25">
        <f>SUM(E3:E50)</f>
        <v>29958</v>
      </c>
      <c r="F51" s="87" t="s">
        <v>104</v>
      </c>
      <c r="G51" s="88"/>
      <c r="H51" s="25">
        <f>SUM(H3:H50)</f>
        <v>132386</v>
      </c>
      <c r="I51" s="87" t="s">
        <v>104</v>
      </c>
      <c r="J51" s="88"/>
      <c r="K51" s="25">
        <f>SUM(K3:K50)</f>
        <v>132646</v>
      </c>
      <c r="L51" s="87" t="s">
        <v>104</v>
      </c>
      <c r="M51" s="88"/>
      <c r="N51" s="25">
        <f>SUM(N3:N50)</f>
        <v>132646</v>
      </c>
      <c r="O51" s="87" t="s">
        <v>104</v>
      </c>
      <c r="P51" s="88"/>
      <c r="Q51" s="25">
        <f>SUM(Q3:Q50)</f>
        <v>132646</v>
      </c>
      <c r="R51" s="87" t="s">
        <v>104</v>
      </c>
      <c r="S51" s="88"/>
      <c r="T51" s="25">
        <f>SUM(T3:T50)</f>
        <v>132646</v>
      </c>
      <c r="V51" s="89" t="s">
        <v>104</v>
      </c>
      <c r="W51" s="90"/>
      <c r="X51" s="25">
        <f>SUM(X3:X50)</f>
        <v>692928</v>
      </c>
    </row>
    <row r="52" spans="1:24" ht="15.75" thickBot="1" x14ac:dyDescent="0.3"/>
    <row r="53" spans="1:24" x14ac:dyDescent="0.25">
      <c r="A53" s="73" t="s">
        <v>94</v>
      </c>
      <c r="B53" s="75" t="s">
        <v>95</v>
      </c>
      <c r="C53" s="77" t="s">
        <v>96</v>
      </c>
      <c r="D53" s="78"/>
      <c r="E53" s="79"/>
      <c r="F53" s="73" t="s">
        <v>97</v>
      </c>
      <c r="G53" s="78"/>
      <c r="H53" s="79"/>
      <c r="I53" s="73" t="s">
        <v>98</v>
      </c>
      <c r="J53" s="78"/>
      <c r="K53" s="79"/>
      <c r="L53" s="73" t="s">
        <v>99</v>
      </c>
      <c r="M53" s="78"/>
      <c r="N53" s="79"/>
      <c r="O53" s="73" t="s">
        <v>100</v>
      </c>
      <c r="P53" s="78"/>
      <c r="Q53" s="79"/>
      <c r="R53" s="73" t="s">
        <v>101</v>
      </c>
      <c r="S53" s="78"/>
      <c r="T53" s="79"/>
      <c r="V53" s="73" t="s">
        <v>104</v>
      </c>
      <c r="W53" s="78"/>
      <c r="X53" s="79"/>
    </row>
    <row r="54" spans="1:24" ht="15.75" thickBot="1" x14ac:dyDescent="0.3">
      <c r="A54" s="74"/>
      <c r="B54" s="76"/>
      <c r="C54" s="40" t="s">
        <v>102</v>
      </c>
      <c r="D54" s="41" t="s">
        <v>103</v>
      </c>
      <c r="E54" s="42" t="s">
        <v>104</v>
      </c>
      <c r="F54" s="43" t="s">
        <v>102</v>
      </c>
      <c r="G54" s="41" t="s">
        <v>103</v>
      </c>
      <c r="H54" s="42" t="s">
        <v>104</v>
      </c>
      <c r="I54" s="43" t="s">
        <v>102</v>
      </c>
      <c r="J54" s="41" t="s">
        <v>103</v>
      </c>
      <c r="K54" s="42" t="s">
        <v>104</v>
      </c>
      <c r="L54" s="43" t="s">
        <v>102</v>
      </c>
      <c r="M54" s="41" t="s">
        <v>103</v>
      </c>
      <c r="N54" s="42" t="s">
        <v>104</v>
      </c>
      <c r="O54" s="43" t="s">
        <v>102</v>
      </c>
      <c r="P54" s="41" t="s">
        <v>103</v>
      </c>
      <c r="Q54" s="42" t="s">
        <v>104</v>
      </c>
      <c r="R54" s="43" t="s">
        <v>102</v>
      </c>
      <c r="S54" s="41" t="s">
        <v>103</v>
      </c>
      <c r="T54" s="42" t="s">
        <v>104</v>
      </c>
      <c r="V54" s="43" t="s">
        <v>102</v>
      </c>
      <c r="W54" s="41" t="s">
        <v>103</v>
      </c>
      <c r="X54" s="42" t="s">
        <v>104</v>
      </c>
    </row>
    <row r="55" spans="1:24" ht="15.75" thickBot="1" x14ac:dyDescent="0.3">
      <c r="A55" s="44" t="s">
        <v>34</v>
      </c>
      <c r="B55" s="45" t="s">
        <v>113</v>
      </c>
      <c r="C55" s="46">
        <v>0</v>
      </c>
      <c r="D55" s="47">
        <v>-44</v>
      </c>
      <c r="E55" s="48">
        <f t="shared" ref="E55" si="8">C55*D55</f>
        <v>0</v>
      </c>
      <c r="F55" s="49">
        <v>13</v>
      </c>
      <c r="G55" s="47">
        <v>-44</v>
      </c>
      <c r="H55" s="48">
        <f t="shared" ref="H55" si="9">F55*G55</f>
        <v>-572</v>
      </c>
      <c r="I55" s="49">
        <v>14</v>
      </c>
      <c r="J55" s="47">
        <v>-44</v>
      </c>
      <c r="K55" s="48">
        <f t="shared" ref="K55" si="10">I55*J55</f>
        <v>-616</v>
      </c>
      <c r="L55" s="49">
        <v>14</v>
      </c>
      <c r="M55" s="47">
        <v>-44</v>
      </c>
      <c r="N55" s="48">
        <f t="shared" ref="N55" si="11">L55*M55</f>
        <v>-616</v>
      </c>
      <c r="O55" s="49">
        <v>14</v>
      </c>
      <c r="P55" s="47">
        <v>-44</v>
      </c>
      <c r="Q55" s="48">
        <f t="shared" ref="Q55" si="12">O55*P55</f>
        <v>-616</v>
      </c>
      <c r="R55" s="49">
        <v>14</v>
      </c>
      <c r="S55" s="47">
        <v>-44</v>
      </c>
      <c r="T55" s="48">
        <f t="shared" ref="T55" si="13">R55*S55</f>
        <v>-616</v>
      </c>
      <c r="U55" s="17"/>
      <c r="V55" s="49">
        <f t="shared" ref="V55" si="14">C55+F55+I55+L55+O55+R55</f>
        <v>69</v>
      </c>
      <c r="W55" s="47">
        <v>-44</v>
      </c>
      <c r="X55" s="48">
        <f t="shared" ref="X55" si="15">V55*W55</f>
        <v>-3036</v>
      </c>
    </row>
    <row r="56" spans="1:24" ht="15.75" thickBot="1" x14ac:dyDescent="0.3"/>
    <row r="57" spans="1:24" ht="15.75" thickBot="1" x14ac:dyDescent="0.3">
      <c r="C57" s="39" t="s">
        <v>111</v>
      </c>
      <c r="D57" s="34" t="s">
        <v>107</v>
      </c>
      <c r="E57" s="35" t="s">
        <v>108</v>
      </c>
      <c r="F57" s="39" t="s">
        <v>111</v>
      </c>
      <c r="G57" s="34" t="s">
        <v>107</v>
      </c>
      <c r="H57" s="35" t="s">
        <v>108</v>
      </c>
      <c r="I57" s="39" t="s">
        <v>111</v>
      </c>
      <c r="J57" s="34" t="s">
        <v>107</v>
      </c>
      <c r="K57" s="35" t="s">
        <v>108</v>
      </c>
      <c r="L57" s="39" t="s">
        <v>111</v>
      </c>
      <c r="M57" s="34" t="s">
        <v>107</v>
      </c>
      <c r="N57" s="35" t="s">
        <v>108</v>
      </c>
      <c r="O57" s="39" t="s">
        <v>111</v>
      </c>
      <c r="P57" s="34" t="s">
        <v>107</v>
      </c>
      <c r="Q57" s="35" t="s">
        <v>108</v>
      </c>
      <c r="R57" s="39" t="s">
        <v>111</v>
      </c>
      <c r="S57" s="34" t="s">
        <v>107</v>
      </c>
      <c r="T57" s="35" t="s">
        <v>108</v>
      </c>
      <c r="V57" s="66" t="s">
        <v>112</v>
      </c>
      <c r="W57" s="67"/>
      <c r="X57" s="68"/>
    </row>
    <row r="58" spans="1:24" ht="15.75" thickBot="1" x14ac:dyDescent="0.3">
      <c r="C58" s="36" t="s">
        <v>109</v>
      </c>
      <c r="D58" s="62">
        <v>29631</v>
      </c>
      <c r="E58" s="63">
        <f>SUM(E3:E11,E16:E30,E33:E43,E45:E50,E55)</f>
        <v>29332</v>
      </c>
      <c r="F58" s="36" t="s">
        <v>109</v>
      </c>
      <c r="G58" s="37">
        <v>116198</v>
      </c>
      <c r="H58" s="38">
        <f>SUM(H3:H11,H16:H30,H33:H43,H45:H50,H55)</f>
        <v>116198</v>
      </c>
      <c r="I58" s="36" t="s">
        <v>109</v>
      </c>
      <c r="J58" s="37">
        <v>116414</v>
      </c>
      <c r="K58" s="38">
        <f>SUM(K3:K11,K16:K30,K33:K43,K45:K50,K55)</f>
        <v>116414</v>
      </c>
      <c r="L58" s="36" t="s">
        <v>109</v>
      </c>
      <c r="M58" s="37">
        <v>116414</v>
      </c>
      <c r="N58" s="38">
        <f>SUM(N3:N11,N16:N30,N33:N43,N45:N50,N55)</f>
        <v>116414</v>
      </c>
      <c r="O58" s="36" t="s">
        <v>109</v>
      </c>
      <c r="P58" s="37">
        <v>116414</v>
      </c>
      <c r="Q58" s="38">
        <f>SUM(Q3:Q11,Q16:Q30,Q33:Q43,Q45:Q50,Q55)</f>
        <v>116414</v>
      </c>
      <c r="R58" s="36" t="s">
        <v>109</v>
      </c>
      <c r="S58" s="37">
        <v>116414</v>
      </c>
      <c r="T58" s="38">
        <f>SUM(T3:T11,T16:T30,T33:T43,T45:T50,T55)</f>
        <v>116414</v>
      </c>
      <c r="V58" s="69" t="s">
        <v>105</v>
      </c>
      <c r="W58" s="70"/>
      <c r="X58" s="32">
        <v>100</v>
      </c>
    </row>
    <row r="59" spans="1:24" ht="15.75" thickBot="1" x14ac:dyDescent="0.3">
      <c r="C59" s="58" t="s">
        <v>110</v>
      </c>
      <c r="D59" s="59">
        <v>626</v>
      </c>
      <c r="E59" s="60">
        <f>SUM(E12:E15,E31:E32,E44)</f>
        <v>626</v>
      </c>
      <c r="F59" s="58" t="s">
        <v>110</v>
      </c>
      <c r="G59" s="59">
        <v>15616</v>
      </c>
      <c r="H59" s="60">
        <f>SUM(H12:H15,H31:H32,H44)</f>
        <v>15616</v>
      </c>
      <c r="I59" s="58" t="s">
        <v>110</v>
      </c>
      <c r="J59" s="59">
        <v>15616</v>
      </c>
      <c r="K59" s="60">
        <f>SUM(K12:K15,K31:K32,K44)</f>
        <v>15616</v>
      </c>
      <c r="L59" s="58" t="s">
        <v>110</v>
      </c>
      <c r="M59" s="59">
        <v>15616</v>
      </c>
      <c r="N59" s="60">
        <f>SUM(N12:N15,N31:N32,N44)</f>
        <v>15616</v>
      </c>
      <c r="O59" s="58" t="s">
        <v>110</v>
      </c>
      <c r="P59" s="59">
        <v>15616</v>
      </c>
      <c r="Q59" s="60">
        <f>SUM(Q12:Q15,Q31:Q32,Q44)</f>
        <v>15616</v>
      </c>
      <c r="R59" s="58" t="s">
        <v>110</v>
      </c>
      <c r="S59" s="59">
        <v>15616</v>
      </c>
      <c r="T59" s="60">
        <f>SUM(T12:T15,T31:T32,T44)</f>
        <v>15616</v>
      </c>
      <c r="V59" s="71" t="s">
        <v>106</v>
      </c>
      <c r="W59" s="72"/>
      <c r="X59" s="33">
        <f>X51+X55+X58</f>
        <v>689992</v>
      </c>
    </row>
    <row r="60" spans="1:24" ht="15.75" thickBot="1" x14ac:dyDescent="0.3"/>
    <row r="61" spans="1:24" ht="15.75" thickBot="1" x14ac:dyDescent="0.3">
      <c r="V61" s="64" t="s">
        <v>114</v>
      </c>
      <c r="W61" s="65"/>
      <c r="X61" s="61">
        <v>299</v>
      </c>
    </row>
  </sheetData>
  <mergeCells count="29">
    <mergeCell ref="V51:W51"/>
    <mergeCell ref="L1:N1"/>
    <mergeCell ref="O1:Q1"/>
    <mergeCell ref="R1:T1"/>
    <mergeCell ref="V1:X1"/>
    <mergeCell ref="R51:S51"/>
    <mergeCell ref="C51:D51"/>
    <mergeCell ref="F51:G51"/>
    <mergeCell ref="I51:J51"/>
    <mergeCell ref="L51:M51"/>
    <mergeCell ref="O51:P51"/>
    <mergeCell ref="A1:A2"/>
    <mergeCell ref="B1:B2"/>
    <mergeCell ref="C1:E1"/>
    <mergeCell ref="F1:H1"/>
    <mergeCell ref="I1:K1"/>
    <mergeCell ref="V61:W61"/>
    <mergeCell ref="V57:X57"/>
    <mergeCell ref="V58:W58"/>
    <mergeCell ref="V59:W59"/>
    <mergeCell ref="A53:A54"/>
    <mergeCell ref="B53:B54"/>
    <mergeCell ref="C53:E53"/>
    <mergeCell ref="F53:H53"/>
    <mergeCell ref="I53:K53"/>
    <mergeCell ref="L53:N53"/>
    <mergeCell ref="O53:Q53"/>
    <mergeCell ref="R53:T53"/>
    <mergeCell ref="V53:X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Heslin</dc:creator>
  <cp:lastModifiedBy>Levi Carsburg</cp:lastModifiedBy>
  <dcterms:created xsi:type="dcterms:W3CDTF">2023-04-05T01:18:32Z</dcterms:created>
  <dcterms:modified xsi:type="dcterms:W3CDTF">2023-06-05T03:25:28Z</dcterms:modified>
</cp:coreProperties>
</file>