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tor/Desktop/Strait Support/Cert IV Estimating/CPCCBC4005A Produce labour and material schedules/"/>
    </mc:Choice>
  </mc:AlternateContent>
  <xr:revisionPtr revIDLastSave="0" documentId="8_{C7E02549-EC58-714A-A41E-9E812880B062}" xr6:coauthVersionLast="45" xr6:coauthVersionMax="45" xr10:uidLastSave="{00000000-0000-0000-0000-000000000000}"/>
  <bookViews>
    <workbookView xWindow="560" yWindow="1960" windowWidth="33820" windowHeight="25600" xr2:uid="{00000000-000D-0000-FFFF-FFFF00000000}"/>
  </bookViews>
  <sheets>
    <sheet name="Profit and Loss by Clas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1" i="1" l="1"/>
  <c r="B57" i="1"/>
  <c r="B14" i="1"/>
  <c r="B56" i="1"/>
  <c r="B47" i="1"/>
  <c r="B43" i="1"/>
  <c r="B41" i="1"/>
  <c r="B40" i="1"/>
  <c r="B36" i="1"/>
  <c r="B35" i="1"/>
  <c r="B34" i="1"/>
  <c r="B30" i="1"/>
  <c r="B29" i="1"/>
  <c r="B17" i="1"/>
  <c r="B21" i="1" s="1"/>
  <c r="B13" i="1"/>
  <c r="B8" i="1"/>
  <c r="B9" i="1" s="1"/>
  <c r="B45" i="1" l="1"/>
  <c r="B10" i="1"/>
</calcChain>
</file>

<file path=xl/sharedStrings.xml><?xml version="1.0" encoding="utf-8"?>
<sst xmlns="http://schemas.openxmlformats.org/spreadsheetml/2006/main" count="55" uniqueCount="55">
  <si>
    <t>PDRDAR1</t>
  </si>
  <si>
    <t>Income</t>
  </si>
  <si>
    <t xml:space="preserve">   1070 Q Grants</t>
  </si>
  <si>
    <t xml:space="preserve">   1072 Sales</t>
  </si>
  <si>
    <t>Total Income</t>
  </si>
  <si>
    <t>Gross Profit</t>
  </si>
  <si>
    <t>Expenses</t>
  </si>
  <si>
    <t xml:space="preserve">   1098 Insurance expenses</t>
  </si>
  <si>
    <t xml:space="preserve">   1100 Legal and professional fees</t>
  </si>
  <si>
    <t xml:space="preserve">   Total 1100 Legal and professional fees</t>
  </si>
  <si>
    <t xml:space="preserve">   1103 Loan admin fees</t>
  </si>
  <si>
    <t xml:space="preserve">   1105 Motor vehicle expenses</t>
  </si>
  <si>
    <t xml:space="preserve">      1106 Fuel &amp; oil</t>
  </si>
  <si>
    <t xml:space="preserve">      1107 Insurance &amp; registration</t>
  </si>
  <si>
    <t xml:space="preserve">      1108 Leasing</t>
  </si>
  <si>
    <t xml:space="preserve">      1109 Repairs &amp; maintenance</t>
  </si>
  <si>
    <t xml:space="preserve">   Total 1105 Motor vehicle expenses</t>
  </si>
  <si>
    <t xml:space="preserve">   1110 Motor vehicle lease</t>
  </si>
  <si>
    <t xml:space="preserve">   1112 Office, general and administrative expenses</t>
  </si>
  <si>
    <t xml:space="preserve">   1114 Personal Protective Equipment</t>
  </si>
  <si>
    <t xml:space="preserve">   1115 Postage &amp; freight</t>
  </si>
  <si>
    <t xml:space="preserve">   1116 Pre-Employment Costs</t>
  </si>
  <si>
    <t xml:space="preserve">   1117 Printing, stationery &amp; supplies</t>
  </si>
  <si>
    <t xml:space="preserve">   1120 Rent or lease payments</t>
  </si>
  <si>
    <t xml:space="preserve">   1121 Repairs and maintenance</t>
  </si>
  <si>
    <t xml:space="preserve">   1123 Shipping, Freight, and Delivery Postage &amp; Handling</t>
  </si>
  <si>
    <t xml:space="preserve">   1124 Staff amenities</t>
  </si>
  <si>
    <t xml:space="preserve">   1126 Sub Contractor costs</t>
  </si>
  <si>
    <t xml:space="preserve">      1127 Admin Support</t>
  </si>
  <si>
    <t xml:space="preserve">   Total 1126 Sub Contractor costs</t>
  </si>
  <si>
    <t xml:space="preserve">   1128 Superannuation</t>
  </si>
  <si>
    <t xml:space="preserve">   1130 Supplies and materials</t>
  </si>
  <si>
    <t xml:space="preserve">   1131 Telephone &amp; internet expenses</t>
  </si>
  <si>
    <t xml:space="preserve">   1132 Tools and Equipment under $300</t>
  </si>
  <si>
    <t xml:space="preserve">   1133 Training</t>
  </si>
  <si>
    <t xml:space="preserve">   1134 Travel expenses - meals, accom, travel</t>
  </si>
  <si>
    <t xml:space="preserve">      1135 Accommodation Bookings</t>
  </si>
  <si>
    <t xml:space="preserve">      1136 Power &amp; Gas</t>
  </si>
  <si>
    <t xml:space="preserve">      1137 Travel - staff</t>
  </si>
  <si>
    <t xml:space="preserve">      1161 Travel expenses - Free Spirit Wage Costs</t>
  </si>
  <si>
    <t xml:space="preserve">   Total 1134 Travel expenses - meals, accom, travel</t>
  </si>
  <si>
    <t xml:space="preserve">   1141 Uniforms</t>
  </si>
  <si>
    <t xml:space="preserve">   1144 Wage expenses</t>
  </si>
  <si>
    <t xml:space="preserve">   1147 Workcover expenses</t>
  </si>
  <si>
    <t xml:space="preserve">   1159 Office Cleaning Expenses</t>
  </si>
  <si>
    <t xml:space="preserve">   1160 Charter Vessel Lease</t>
  </si>
  <si>
    <t>Total Expenses</t>
  </si>
  <si>
    <t>Other Expenses</t>
  </si>
  <si>
    <t xml:space="preserve">   1155 BAS Roundoff Gain or Loss</t>
  </si>
  <si>
    <t xml:space="preserve">   1156 Employee reimbursements</t>
  </si>
  <si>
    <t xml:space="preserve">   1157 Interest expense</t>
  </si>
  <si>
    <t>Total Other Expenses</t>
  </si>
  <si>
    <t>Net Earnings</t>
  </si>
  <si>
    <t>Strait Support Pty Ltd</t>
  </si>
  <si>
    <t>Profit and Loss by 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</si>
</sst>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&quot;A$&quot;* #,##0.00\ _€"/>
  </numFmts>
  <fonts count="6" x14ac:knownFonts="1">
    <font>
      <sz val="11"/>
      <color indexed="8"/>
      <name val="Calibri"/>
      <family val="2"/>
      <scheme val="minor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164" fontId="3" fillId="0" borderId="0" xfId="0" applyNumberFormat="1" applyFont="1" applyAlignment="1">
      <alignment wrapText="1"/>
    </xf>
    <xf numFmtId="164" fontId="3" fillId="0" borderId="0" xfId="0" applyNumberFormat="1" applyFont="1" applyAlignment="1">
      <alignment horizontal="right" wrapText="1"/>
    </xf>
    <xf numFmtId="165" fontId="2" fillId="0" borderId="2" xfId="0" applyNumberFormat="1" applyFont="1" applyBorder="1" applyAlignment="1">
      <alignment horizontal="right" wrapText="1"/>
    </xf>
    <xf numFmtId="165" fontId="2" fillId="0" borderId="3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1"/>
  <sheetViews>
    <sheetView tabSelected="1" workbookViewId="0">
      <selection activeCell="A3" sqref="A3:B3"/>
    </sheetView>
  </sheetViews>
  <sheetFormatPr baseColWidth="10" defaultColWidth="8.83203125" defaultRowHeight="15" x14ac:dyDescent="0.2"/>
  <cols>
    <col min="1" max="1" width="50.6640625" customWidth="1"/>
    <col min="2" max="2" width="19.33203125" customWidth="1"/>
  </cols>
  <sheetData>
    <row r="1" spans="1:2" ht="18" x14ac:dyDescent="0.2">
      <c r="A1" s="10" t="s">
        <v>53</v>
      </c>
      <c r="B1" s="9"/>
    </row>
    <row r="2" spans="1:2" ht="18" x14ac:dyDescent="0.2">
      <c r="A2" s="10" t="s">
        <v>54</v>
      </c>
      <c r="B2" s="9"/>
    </row>
    <row r="3" spans="1:2" x14ac:dyDescent="0.2">
      <c r="A3" s="11"/>
      <c r="B3" s="9"/>
    </row>
    <row r="5" spans="1:2" x14ac:dyDescent="0.2">
      <c r="A5" s="1"/>
      <c r="B5" s="2" t="s">
        <v>0</v>
      </c>
    </row>
    <row r="6" spans="1:2" x14ac:dyDescent="0.2">
      <c r="A6" s="3" t="s">
        <v>1</v>
      </c>
      <c r="B6" s="4"/>
    </row>
    <row r="7" spans="1:2" x14ac:dyDescent="0.2">
      <c r="A7" s="3" t="s">
        <v>2</v>
      </c>
      <c r="B7" s="4"/>
    </row>
    <row r="8" spans="1:2" x14ac:dyDescent="0.2">
      <c r="A8" s="3" t="s">
        <v>3</v>
      </c>
      <c r="B8" s="5">
        <f>187078.18</f>
        <v>187078.18</v>
      </c>
    </row>
    <row r="9" spans="1:2" x14ac:dyDescent="0.2">
      <c r="A9" s="3" t="s">
        <v>4</v>
      </c>
      <c r="B9" s="6">
        <f>(B7)+(B8)</f>
        <v>187078.18</v>
      </c>
    </row>
    <row r="10" spans="1:2" x14ac:dyDescent="0.2">
      <c r="A10" s="3" t="s">
        <v>5</v>
      </c>
      <c r="B10" s="6">
        <f>(B9)-(0)</f>
        <v>187078.18</v>
      </c>
    </row>
    <row r="11" spans="1:2" x14ac:dyDescent="0.2">
      <c r="A11" s="3" t="s">
        <v>6</v>
      </c>
      <c r="B11" s="4"/>
    </row>
    <row r="12" spans="1:2" x14ac:dyDescent="0.2">
      <c r="A12" s="3" t="s">
        <v>7</v>
      </c>
      <c r="B12" s="4">
        <v>6987</v>
      </c>
    </row>
    <row r="13" spans="1:2" x14ac:dyDescent="0.2">
      <c r="A13" s="3" t="s">
        <v>8</v>
      </c>
      <c r="B13" s="5">
        <f>1000.91</f>
        <v>1000.91</v>
      </c>
    </row>
    <row r="14" spans="1:2" x14ac:dyDescent="0.2">
      <c r="A14" s="3" t="s">
        <v>9</v>
      </c>
      <c r="B14" s="6">
        <f>SUM(B12:B13)</f>
        <v>7987.91</v>
      </c>
    </row>
    <row r="15" spans="1:2" x14ac:dyDescent="0.2">
      <c r="A15" s="3" t="s">
        <v>10</v>
      </c>
      <c r="B15" s="4"/>
    </row>
    <row r="16" spans="1:2" x14ac:dyDescent="0.2">
      <c r="A16" s="3" t="s">
        <v>11</v>
      </c>
      <c r="B16" s="4"/>
    </row>
    <row r="17" spans="1:2" x14ac:dyDescent="0.2">
      <c r="A17" s="3" t="s">
        <v>12</v>
      </c>
      <c r="B17" s="5">
        <f>360</f>
        <v>360</v>
      </c>
    </row>
    <row r="18" spans="1:2" x14ac:dyDescent="0.2">
      <c r="A18" s="3" t="s">
        <v>13</v>
      </c>
      <c r="B18" s="4"/>
    </row>
    <row r="19" spans="1:2" x14ac:dyDescent="0.2">
      <c r="A19" s="3" t="s">
        <v>14</v>
      </c>
      <c r="B19" s="4"/>
    </row>
    <row r="20" spans="1:2" x14ac:dyDescent="0.2">
      <c r="A20" s="3" t="s">
        <v>15</v>
      </c>
      <c r="B20" s="4"/>
    </row>
    <row r="21" spans="1:2" x14ac:dyDescent="0.2">
      <c r="A21" s="3" t="s">
        <v>16</v>
      </c>
      <c r="B21" s="6">
        <f>((((B16)+(B17))+(B18))+(B19))+(B20)</f>
        <v>360</v>
      </c>
    </row>
    <row r="22" spans="1:2" x14ac:dyDescent="0.2">
      <c r="A22" s="3" t="s">
        <v>17</v>
      </c>
      <c r="B22" s="4"/>
    </row>
    <row r="23" spans="1:2" x14ac:dyDescent="0.2">
      <c r="A23" s="3" t="s">
        <v>18</v>
      </c>
      <c r="B23" s="4"/>
    </row>
    <row r="24" spans="1:2" x14ac:dyDescent="0.2">
      <c r="A24" s="3" t="s">
        <v>19</v>
      </c>
      <c r="B24" s="4"/>
    </row>
    <row r="25" spans="1:2" x14ac:dyDescent="0.2">
      <c r="A25" s="3" t="s">
        <v>20</v>
      </c>
      <c r="B25" s="4"/>
    </row>
    <row r="26" spans="1:2" x14ac:dyDescent="0.2">
      <c r="A26" s="3" t="s">
        <v>21</v>
      </c>
      <c r="B26" s="4"/>
    </row>
    <row r="27" spans="1:2" x14ac:dyDescent="0.2">
      <c r="A27" s="3" t="s">
        <v>22</v>
      </c>
      <c r="B27" s="4"/>
    </row>
    <row r="28" spans="1:2" x14ac:dyDescent="0.2">
      <c r="A28" s="3" t="s">
        <v>23</v>
      </c>
      <c r="B28" s="4"/>
    </row>
    <row r="29" spans="1:2" x14ac:dyDescent="0.2">
      <c r="A29" s="3" t="s">
        <v>24</v>
      </c>
      <c r="B29" s="5">
        <f>29124.92</f>
        <v>29124.92</v>
      </c>
    </row>
    <row r="30" spans="1:2" x14ac:dyDescent="0.2">
      <c r="A30" s="3" t="s">
        <v>25</v>
      </c>
      <c r="B30" s="5">
        <f>6844.22</f>
        <v>6844.22</v>
      </c>
    </row>
    <row r="31" spans="1:2" x14ac:dyDescent="0.2">
      <c r="A31" s="3" t="s">
        <v>26</v>
      </c>
      <c r="B31" s="4"/>
    </row>
    <row r="32" spans="1:2" x14ac:dyDescent="0.2">
      <c r="A32" s="3" t="s">
        <v>27</v>
      </c>
      <c r="B32" s="4"/>
    </row>
    <row r="33" spans="1:2" x14ac:dyDescent="0.2">
      <c r="A33" s="3" t="s">
        <v>28</v>
      </c>
      <c r="B33" s="4"/>
    </row>
    <row r="34" spans="1:2" x14ac:dyDescent="0.2">
      <c r="A34" s="3" t="s">
        <v>29</v>
      </c>
      <c r="B34" s="6">
        <f>(B32)+(B33)</f>
        <v>0</v>
      </c>
    </row>
    <row r="35" spans="1:2" x14ac:dyDescent="0.2">
      <c r="A35" s="3" t="s">
        <v>30</v>
      </c>
      <c r="B35" s="5">
        <f>2990.29</f>
        <v>2990.29</v>
      </c>
    </row>
    <row r="36" spans="1:2" x14ac:dyDescent="0.2">
      <c r="A36" s="3" t="s">
        <v>31</v>
      </c>
      <c r="B36" s="5">
        <f>30097.81</f>
        <v>30097.81</v>
      </c>
    </row>
    <row r="37" spans="1:2" x14ac:dyDescent="0.2">
      <c r="A37" s="3" t="s">
        <v>32</v>
      </c>
      <c r="B37" s="4"/>
    </row>
    <row r="38" spans="1:2" x14ac:dyDescent="0.2">
      <c r="A38" s="3" t="s">
        <v>33</v>
      </c>
      <c r="B38" s="4"/>
    </row>
    <row r="39" spans="1:2" x14ac:dyDescent="0.2">
      <c r="A39" s="3" t="s">
        <v>34</v>
      </c>
      <c r="B39" s="4"/>
    </row>
    <row r="40" spans="1:2" x14ac:dyDescent="0.2">
      <c r="A40" s="3" t="s">
        <v>35</v>
      </c>
      <c r="B40" s="5">
        <f>9451.59</f>
        <v>9451.59</v>
      </c>
    </row>
    <row r="41" spans="1:2" x14ac:dyDescent="0.2">
      <c r="A41" s="3" t="s">
        <v>36</v>
      </c>
      <c r="B41" s="5">
        <f>6400</f>
        <v>6400</v>
      </c>
    </row>
    <row r="42" spans="1:2" x14ac:dyDescent="0.2">
      <c r="A42" s="3" t="s">
        <v>37</v>
      </c>
      <c r="B42" s="4"/>
    </row>
    <row r="43" spans="1:2" x14ac:dyDescent="0.2">
      <c r="A43" s="3" t="s">
        <v>38</v>
      </c>
      <c r="B43" s="5">
        <f>4133.16</f>
        <v>4133.16</v>
      </c>
    </row>
    <row r="44" spans="1:2" x14ac:dyDescent="0.2">
      <c r="A44" s="3" t="s">
        <v>39</v>
      </c>
      <c r="B44" s="4"/>
    </row>
    <row r="45" spans="1:2" x14ac:dyDescent="0.2">
      <c r="A45" s="3" t="s">
        <v>40</v>
      </c>
      <c r="B45" s="6">
        <f>((((B40)+(B41))+(B42))+(B43))+(B44)</f>
        <v>19984.75</v>
      </c>
    </row>
    <row r="46" spans="1:2" x14ac:dyDescent="0.2">
      <c r="A46" s="3" t="s">
        <v>41</v>
      </c>
      <c r="B46" s="4"/>
    </row>
    <row r="47" spans="1:2" x14ac:dyDescent="0.2">
      <c r="A47" s="3" t="s">
        <v>42</v>
      </c>
      <c r="B47" s="5">
        <f>32590</f>
        <v>32590</v>
      </c>
    </row>
    <row r="48" spans="1:2" x14ac:dyDescent="0.2">
      <c r="A48" s="3" t="s">
        <v>43</v>
      </c>
      <c r="B48" s="4"/>
    </row>
    <row r="49" spans="1:2" x14ac:dyDescent="0.2">
      <c r="A49" s="3" t="s">
        <v>44</v>
      </c>
      <c r="B49" s="4"/>
    </row>
    <row r="50" spans="1:2" x14ac:dyDescent="0.2">
      <c r="A50" s="3" t="s">
        <v>45</v>
      </c>
      <c r="B50" s="4"/>
    </row>
    <row r="51" spans="1:2" x14ac:dyDescent="0.2">
      <c r="A51" s="3" t="s">
        <v>46</v>
      </c>
      <c r="B51" s="6">
        <f>SUM(B14+B21+B29+B30+B35+B36+B45+B47)</f>
        <v>129979.90000000001</v>
      </c>
    </row>
    <row r="52" spans="1:2" x14ac:dyDescent="0.2">
      <c r="A52" s="3" t="s">
        <v>47</v>
      </c>
      <c r="B52" s="4"/>
    </row>
    <row r="53" spans="1:2" x14ac:dyDescent="0.2">
      <c r="A53" s="3" t="s">
        <v>48</v>
      </c>
      <c r="B53" s="4"/>
    </row>
    <row r="54" spans="1:2" x14ac:dyDescent="0.2">
      <c r="A54" s="3" t="s">
        <v>49</v>
      </c>
      <c r="B54" s="4"/>
    </row>
    <row r="55" spans="1:2" x14ac:dyDescent="0.2">
      <c r="A55" s="3" t="s">
        <v>50</v>
      </c>
      <c r="B55" s="4"/>
    </row>
    <row r="56" spans="1:2" x14ac:dyDescent="0.2">
      <c r="A56" s="3" t="s">
        <v>51</v>
      </c>
      <c r="B56" s="6">
        <f>((B53)+(B54))+(B55)</f>
        <v>0</v>
      </c>
    </row>
    <row r="57" spans="1:2" x14ac:dyDescent="0.2">
      <c r="A57" s="3" t="s">
        <v>52</v>
      </c>
      <c r="B57" s="7">
        <f>SUM(B10-B51)</f>
        <v>57098.279999999984</v>
      </c>
    </row>
    <row r="58" spans="1:2" x14ac:dyDescent="0.2">
      <c r="A58" s="3"/>
      <c r="B58" s="4"/>
    </row>
    <row r="61" spans="1:2" x14ac:dyDescent="0.2">
      <c r="A61" s="8"/>
      <c r="B61" s="9"/>
    </row>
  </sheetData>
  <mergeCells count="4">
    <mergeCell ref="A61:B61"/>
    <mergeCell ref="A1:B1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Profit and Loss by Class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LUI, Shane</cp:lastModifiedBy>
  <dcterms:created xsi:type="dcterms:W3CDTF">2020-11-11T02:32:10Z</dcterms:created>
  <dcterms:modified xsi:type="dcterms:W3CDTF">2020-11-11T02:48:54Z</dcterms:modified>
</cp:coreProperties>
</file>