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dercon-my.sharepoint.com/personal/tyanna_childs_aldercon_com_au/Documents/Desktop/Corporate Team Assistant - Developments Administrator/Procedures/02 Cert IV/08. CPCCBC4005/"/>
    </mc:Choice>
  </mc:AlternateContent>
  <xr:revisionPtr revIDLastSave="264" documentId="13_ncr:1_{0DC4A7B9-F7A1-45D7-A164-7E962ECCBA47}" xr6:coauthVersionLast="47" xr6:coauthVersionMax="47" xr10:uidLastSave="{42AF8B9B-02A3-4CDF-8000-82EE5A3259C8}"/>
  <bookViews>
    <workbookView xWindow="28680" yWindow="-120" windowWidth="29040" windowHeight="15720" xr2:uid="{6299951B-7C66-4972-8F86-7ABA29B0620D}"/>
  </bookViews>
  <sheets>
    <sheet name="Version history" sheetId="3" r:id="rId1"/>
    <sheet name="Discrepancies" sheetId="6" r:id="rId2"/>
    <sheet name="Actual" sheetId="2" r:id="rId3"/>
    <sheet name="Estimated" sheetId="4" r:id="rId4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6" i="2" l="1"/>
  <c r="N15" i="2"/>
  <c r="N14" i="2"/>
  <c r="N13" i="2"/>
  <c r="N12" i="2"/>
  <c r="N6" i="2"/>
  <c r="N8" i="2"/>
  <c r="N7" i="2"/>
  <c r="C9" i="2"/>
  <c r="D9" i="2"/>
  <c r="E9" i="2"/>
  <c r="F9" i="2"/>
  <c r="G9" i="2"/>
  <c r="H9" i="2"/>
  <c r="I9" i="2"/>
  <c r="J9" i="2"/>
  <c r="K9" i="2"/>
  <c r="L9" i="2"/>
  <c r="M9" i="2"/>
  <c r="N9" i="2"/>
  <c r="M4" i="2"/>
  <c r="L4" i="2"/>
  <c r="K4" i="2"/>
  <c r="J4" i="2"/>
  <c r="F4" i="2"/>
  <c r="N4" i="2"/>
  <c r="C17" i="4"/>
  <c r="C9" i="4"/>
  <c r="D17" i="2"/>
  <c r="E17" i="2"/>
  <c r="F17" i="2"/>
  <c r="G17" i="2"/>
  <c r="C17" i="2"/>
  <c r="N17" i="2"/>
  <c r="C21" i="6"/>
  <c r="C13" i="6"/>
  <c r="N5" i="2"/>
</calcChain>
</file>

<file path=xl/sharedStrings.xml><?xml version="1.0" encoding="utf-8"?>
<sst xmlns="http://schemas.openxmlformats.org/spreadsheetml/2006/main" count="91" uniqueCount="58">
  <si>
    <t>DATE</t>
  </si>
  <si>
    <t>VERSION</t>
  </si>
  <si>
    <t>LABOUR COSTS</t>
  </si>
  <si>
    <t>PROJECT</t>
  </si>
  <si>
    <t>DATE COMPLETED</t>
  </si>
  <si>
    <t>COMPLETED BY</t>
  </si>
  <si>
    <t>Superannuation</t>
  </si>
  <si>
    <t>Payroll</t>
  </si>
  <si>
    <t>Leaves</t>
  </si>
  <si>
    <t>MATERIAL COSTS</t>
  </si>
  <si>
    <t>MONTH 1</t>
  </si>
  <si>
    <t>MONTH 3</t>
  </si>
  <si>
    <t>Purchasing</t>
  </si>
  <si>
    <t>Transportation</t>
  </si>
  <si>
    <t>Storage</t>
  </si>
  <si>
    <t>Plant rental</t>
  </si>
  <si>
    <t>Equipment rental</t>
  </si>
  <si>
    <t>Training</t>
  </si>
  <si>
    <t>Development</t>
  </si>
  <si>
    <t>MONTH 4</t>
  </si>
  <si>
    <t>MONTH 5</t>
  </si>
  <si>
    <t>TOTAL</t>
  </si>
  <si>
    <t>ESTIMATED</t>
  </si>
  <si>
    <t>DISCREPANCY</t>
  </si>
  <si>
    <t>REASONS FOR DISCREPANCY</t>
  </si>
  <si>
    <t>HOW TO GET BACK ON TRACK</t>
  </si>
  <si>
    <t xml:space="preserve">Alder Constructions </t>
  </si>
  <si>
    <t xml:space="preserve">1990 Gold Coast Highway, Miami QLD </t>
  </si>
  <si>
    <t>Increased labour due to site delays</t>
  </si>
  <si>
    <t xml:space="preserve">Improve scheduling and allocate resources effectively. </t>
  </si>
  <si>
    <t xml:space="preserve">Develop a leave management plan to mitigate impact. </t>
  </si>
  <si>
    <t xml:space="preserve">Schedule training during non-peak hours and in advance to avoid delays. </t>
  </si>
  <si>
    <t xml:space="preserve">Upskilling needed to specialised tasks. </t>
  </si>
  <si>
    <t xml:space="preserve">Regularly evaluate traning needs and adjust as necessary. </t>
  </si>
  <si>
    <t xml:space="preserve">Unplanned leave during peak construction. </t>
  </si>
  <si>
    <t xml:space="preserve">Additional training sessions required. </t>
  </si>
  <si>
    <t>Over-budget due to market flucatuations.</t>
  </si>
  <si>
    <t xml:space="preserve">Conduct market research and negotiate fixed pricing with suppliers. </t>
  </si>
  <si>
    <t>Delays in transportation impacting schedule.</t>
  </si>
  <si>
    <t xml:space="preserve">Optimise logistics and establish clear timelines with suppliers. </t>
  </si>
  <si>
    <t xml:space="preserve">Extended storage needs from project delays. </t>
  </si>
  <si>
    <t>Streamline project timelines to minimise storage duration.</t>
  </si>
  <si>
    <t>Higher demand for equipment rentals.</t>
  </si>
  <si>
    <t xml:space="preserve">Book equipment in advance and evaluate rental agreements. </t>
  </si>
  <si>
    <t xml:space="preserve">Unexpected breakdowns leading to extended rentals. </t>
  </si>
  <si>
    <t xml:space="preserve">Implement a maintenance schedule to prevent equipment failures. </t>
  </si>
  <si>
    <t>V01</t>
  </si>
  <si>
    <t>MONTH 6</t>
  </si>
  <si>
    <t xml:space="preserve">MONTH 7 </t>
  </si>
  <si>
    <t>MONTH 8</t>
  </si>
  <si>
    <t>MONTH 9</t>
  </si>
  <si>
    <t>MONTH 10</t>
  </si>
  <si>
    <t>MONTH 11</t>
  </si>
  <si>
    <t>04 March 2024</t>
  </si>
  <si>
    <t>V02</t>
  </si>
  <si>
    <t>15 July 2024</t>
  </si>
  <si>
    <t>05 May 2025</t>
  </si>
  <si>
    <t>V03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</si>
</sst>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C09]* #,##0.00_-;\-[$$-C09]* #,##0.00_-;_-[$$-C09]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 tint="0.14999847407452621"/>
      <name val="Roboto"/>
    </font>
    <font>
      <b/>
      <sz val="16"/>
      <color theme="1" tint="0.14999847407452621"/>
      <name val="Roboto"/>
    </font>
    <font>
      <sz val="16"/>
      <color theme="1" tint="0.14999847407452621"/>
      <name val="Roboto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2" borderId="4" xfId="0" applyFont="1" applyFill="1" applyBorder="1" applyAlignment="1">
      <alignment horizontal="center" vertical="center"/>
    </xf>
    <xf numFmtId="0" fontId="1" fillId="0" borderId="5" xfId="0" applyFont="1" applyBorder="1"/>
    <xf numFmtId="0" fontId="1" fillId="0" borderId="6" xfId="0" applyFont="1" applyBorder="1"/>
    <xf numFmtId="49" fontId="3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6" fillId="3" borderId="0" xfId="0" applyFont="1" applyFill="1" applyAlignment="1">
      <alignment horizontal="left" vertical="center"/>
    </xf>
    <xf numFmtId="164" fontId="4" fillId="0" borderId="0" xfId="0" applyNumberFormat="1" applyFont="1" applyAlignment="1">
      <alignment vertical="center"/>
    </xf>
    <xf numFmtId="164" fontId="5" fillId="4" borderId="0" xfId="0" applyNumberFormat="1" applyFont="1" applyFill="1" applyAlignment="1">
      <alignment vertical="center"/>
    </xf>
    <xf numFmtId="1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73C2E-B636-49EF-818A-8B08BC2F496C}">
  <dimension ref="A1:D9"/>
  <sheetViews>
    <sheetView tabSelected="1" zoomScaleNormal="100" workbookViewId="0">
      <selection activeCell="C5" sqref="C5"/>
    </sheetView>
  </sheetViews>
  <sheetFormatPr defaultColWidth="0" defaultRowHeight="15" customHeight="1" zeroHeight="1" x14ac:dyDescent="0.25"/>
  <cols>
    <col min="1" max="1" width="8.7109375" style="1" customWidth="1"/>
    <col min="2" max="3" width="50.7109375" style="1" customWidth="1"/>
    <col min="4" max="4" width="8.7109375" style="1" customWidth="1"/>
    <col min="5" max="16384" width="9.140625" style="1" hidden="1"/>
  </cols>
  <sheetData>
    <row r="1" spans="1:4" ht="35.1" customHeight="1" x14ac:dyDescent="0.25">
      <c r="B1" s="2"/>
      <c r="C1" s="2"/>
    </row>
    <row r="2" spans="1:4" ht="31.5" customHeight="1" x14ac:dyDescent="0.25">
      <c r="A2" s="3"/>
      <c r="B2" s="4" t="s">
        <v>0</v>
      </c>
      <c r="C2" s="4" t="s">
        <v>1</v>
      </c>
      <c r="D2" s="5"/>
    </row>
    <row r="3" spans="1:4" ht="35.25" customHeight="1" x14ac:dyDescent="0.25">
      <c r="A3" s="3"/>
      <c r="B3" s="7" t="s">
        <v>53</v>
      </c>
      <c r="C3" s="7" t="s">
        <v>46</v>
      </c>
      <c r="D3" s="5"/>
    </row>
    <row r="4" spans="1:4" ht="35.25" customHeight="1" x14ac:dyDescent="0.25">
      <c r="A4" s="3"/>
      <c r="B4" s="7" t="s">
        <v>55</v>
      </c>
      <c r="C4" s="7" t="s">
        <v>54</v>
      </c>
      <c r="D4" s="5"/>
    </row>
    <row r="5" spans="1:4" ht="35.25" customHeight="1" x14ac:dyDescent="0.25">
      <c r="A5" s="3"/>
      <c r="B5" s="7" t="s">
        <v>56</v>
      </c>
      <c r="C5" s="7" t="s">
        <v>57</v>
      </c>
      <c r="D5" s="5"/>
    </row>
    <row r="6" spans="1:4" ht="35.25" customHeight="1" x14ac:dyDescent="0.25">
      <c r="A6" s="3"/>
      <c r="B6" s="7"/>
      <c r="C6" s="7"/>
      <c r="D6" s="5"/>
    </row>
    <row r="7" spans="1:4" ht="35.25" customHeight="1" x14ac:dyDescent="0.25">
      <c r="A7" s="3"/>
      <c r="B7" s="7"/>
      <c r="C7" s="7"/>
      <c r="D7" s="5"/>
    </row>
    <row r="8" spans="1:4" ht="35.25" customHeight="1" x14ac:dyDescent="0.25">
      <c r="A8" s="3"/>
      <c r="B8" s="7"/>
      <c r="C8" s="7"/>
      <c r="D8" s="5"/>
    </row>
    <row r="9" spans="1:4" ht="35.1" customHeight="1" x14ac:dyDescent="0.25">
      <c r="B9" s="6"/>
      <c r="C9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E0B7C-419E-4808-A2A4-12E1B0D72B6A}">
  <sheetPr>
    <pageSetUpPr fitToPage="1"/>
  </sheetPr>
  <dimension ref="A1:F22"/>
  <sheetViews>
    <sheetView showGridLines="0" zoomScale="130" zoomScaleNormal="130" workbookViewId="0">
      <selection activeCell="F8" sqref="F8"/>
    </sheetView>
  </sheetViews>
  <sheetFormatPr defaultColWidth="0" defaultRowHeight="12.75" zeroHeight="1" x14ac:dyDescent="0.25"/>
  <cols>
    <col min="1" max="1" width="3.7109375" style="8" customWidth="1"/>
    <col min="2" max="2" width="25.7109375" style="8" customWidth="1"/>
    <col min="3" max="3" width="15.7109375" style="8" customWidth="1"/>
    <col min="4" max="5" width="50.7109375" style="8" customWidth="1"/>
    <col min="6" max="6" width="3.7109375" style="8" customWidth="1"/>
    <col min="7" max="16384" width="9.140625" style="8" hidden="1"/>
  </cols>
  <sheetData>
    <row r="1" spans="2:5" x14ac:dyDescent="0.25"/>
    <row r="2" spans="2:5" x14ac:dyDescent="0.25">
      <c r="B2" s="11" t="s">
        <v>3</v>
      </c>
      <c r="C2" s="8" t="s">
        <v>27</v>
      </c>
    </row>
    <row r="3" spans="2:5" x14ac:dyDescent="0.25">
      <c r="B3" s="11" t="s">
        <v>4</v>
      </c>
      <c r="C3" s="14">
        <v>45782</v>
      </c>
    </row>
    <row r="4" spans="2:5" x14ac:dyDescent="0.25">
      <c r="B4" s="11" t="s">
        <v>5</v>
      </c>
      <c r="C4" s="8" t="s">
        <v>26</v>
      </c>
    </row>
    <row r="5" spans="2:5" x14ac:dyDescent="0.25"/>
    <row r="6" spans="2:5" x14ac:dyDescent="0.25">
      <c r="C6" s="9" t="s">
        <v>23</v>
      </c>
      <c r="D6" s="9" t="s">
        <v>24</v>
      </c>
      <c r="E6" s="9" t="s">
        <v>25</v>
      </c>
    </row>
    <row r="7" spans="2:5" x14ac:dyDescent="0.25">
      <c r="B7" s="10" t="s">
        <v>2</v>
      </c>
      <c r="C7" s="10"/>
      <c r="D7" s="10"/>
      <c r="E7" s="10"/>
    </row>
    <row r="8" spans="2:5" x14ac:dyDescent="0.25">
      <c r="B8" s="8" t="s">
        <v>6</v>
      </c>
      <c r="C8" s="12">
        <v>862.5</v>
      </c>
      <c r="D8" s="8" t="s">
        <v>28</v>
      </c>
      <c r="E8" s="8" t="s">
        <v>29</v>
      </c>
    </row>
    <row r="9" spans="2:5" x14ac:dyDescent="0.25">
      <c r="B9" s="8" t="s">
        <v>7</v>
      </c>
      <c r="C9" s="12">
        <v>7500</v>
      </c>
      <c r="D9" s="8" t="s">
        <v>28</v>
      </c>
      <c r="E9" s="8" t="s">
        <v>29</v>
      </c>
    </row>
    <row r="10" spans="2:5" x14ac:dyDescent="0.25">
      <c r="B10" s="8" t="s">
        <v>8</v>
      </c>
      <c r="C10" s="12">
        <v>2700</v>
      </c>
      <c r="D10" s="8" t="s">
        <v>34</v>
      </c>
      <c r="E10" s="8" t="s">
        <v>30</v>
      </c>
    </row>
    <row r="11" spans="2:5" ht="25.5" x14ac:dyDescent="0.25">
      <c r="B11" s="8" t="s">
        <v>17</v>
      </c>
      <c r="C11" s="12">
        <v>2000</v>
      </c>
      <c r="D11" s="8" t="s">
        <v>35</v>
      </c>
      <c r="E11" s="15" t="s">
        <v>31</v>
      </c>
    </row>
    <row r="12" spans="2:5" x14ac:dyDescent="0.25">
      <c r="B12" s="8" t="s">
        <v>18</v>
      </c>
      <c r="C12" s="12">
        <v>2800</v>
      </c>
      <c r="D12" s="8" t="s">
        <v>32</v>
      </c>
      <c r="E12" s="8" t="s">
        <v>33</v>
      </c>
    </row>
    <row r="13" spans="2:5" x14ac:dyDescent="0.25">
      <c r="B13" s="10" t="s">
        <v>21</v>
      </c>
      <c r="C13" s="13">
        <f>SUM(C8:C12)</f>
        <v>15862.5</v>
      </c>
    </row>
    <row r="14" spans="2:5" x14ac:dyDescent="0.25"/>
    <row r="15" spans="2:5" x14ac:dyDescent="0.25">
      <c r="B15" s="10" t="s">
        <v>9</v>
      </c>
      <c r="C15" s="10"/>
      <c r="D15" s="10"/>
      <c r="E15" s="10"/>
    </row>
    <row r="16" spans="2:5" ht="25.5" x14ac:dyDescent="0.25">
      <c r="B16" s="8" t="s">
        <v>12</v>
      </c>
      <c r="C16" s="12">
        <v>272000</v>
      </c>
      <c r="D16" s="8" t="s">
        <v>36</v>
      </c>
      <c r="E16" s="15" t="s">
        <v>37</v>
      </c>
    </row>
    <row r="17" spans="2:5" x14ac:dyDescent="0.25">
      <c r="B17" s="8" t="s">
        <v>13</v>
      </c>
      <c r="C17" s="12">
        <v>1500</v>
      </c>
      <c r="D17" s="8" t="s">
        <v>38</v>
      </c>
      <c r="E17" s="8" t="s">
        <v>39</v>
      </c>
    </row>
    <row r="18" spans="2:5" x14ac:dyDescent="0.25">
      <c r="B18" s="8" t="s">
        <v>14</v>
      </c>
      <c r="C18" s="12">
        <v>900</v>
      </c>
      <c r="D18" s="8" t="s">
        <v>40</v>
      </c>
      <c r="E18" s="8" t="s">
        <v>41</v>
      </c>
    </row>
    <row r="19" spans="2:5" x14ac:dyDescent="0.25">
      <c r="B19" s="8" t="s">
        <v>15</v>
      </c>
      <c r="C19" s="12">
        <v>3200</v>
      </c>
      <c r="D19" s="8" t="s">
        <v>42</v>
      </c>
      <c r="E19" s="8" t="s">
        <v>43</v>
      </c>
    </row>
    <row r="20" spans="2:5" ht="25.5" x14ac:dyDescent="0.25">
      <c r="B20" s="8" t="s">
        <v>16</v>
      </c>
      <c r="C20" s="12">
        <v>2400</v>
      </c>
      <c r="D20" s="8" t="s">
        <v>44</v>
      </c>
      <c r="E20" s="15" t="s">
        <v>45</v>
      </c>
    </row>
    <row r="21" spans="2:5" x14ac:dyDescent="0.25">
      <c r="B21" s="10" t="s">
        <v>21</v>
      </c>
      <c r="C21" s="13">
        <f>SUM(C16:C20)</f>
        <v>280000</v>
      </c>
    </row>
    <row r="22" spans="2:5" x14ac:dyDescent="0.25"/>
  </sheetData>
  <pageMargins left="0.7" right="0.7" top="0.75" bottom="0.75" header="0.3" footer="0.3"/>
  <pageSetup paperSize="9" scale="8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21927-8B7D-4084-8362-A1DB657CA7C6}">
  <dimension ref="A1:O18"/>
  <sheetViews>
    <sheetView showGridLines="0" workbookViewId="0">
      <selection activeCell="M17" sqref="M17"/>
    </sheetView>
  </sheetViews>
  <sheetFormatPr defaultColWidth="0" defaultRowHeight="12.75" zeroHeight="1" x14ac:dyDescent="0.25"/>
  <cols>
    <col min="1" max="1" width="3.7109375" style="8" customWidth="1"/>
    <col min="2" max="2" width="25.7109375" style="8" customWidth="1"/>
    <col min="3" max="5" width="15.7109375" style="8" customWidth="1"/>
    <col min="6" max="6" width="17.7109375" style="8" bestFit="1" customWidth="1"/>
    <col min="7" max="13" width="15.7109375" style="8" customWidth="1"/>
    <col min="14" max="14" width="17.7109375" style="8" bestFit="1" customWidth="1"/>
    <col min="15" max="15" width="3.7109375" style="8" customWidth="1"/>
    <col min="16" max="16384" width="9.140625" style="8" hidden="1"/>
  </cols>
  <sheetData>
    <row r="1" spans="2:14" x14ac:dyDescent="0.25"/>
    <row r="2" spans="2:14" x14ac:dyDescent="0.25">
      <c r="C2" s="9" t="s">
        <v>10</v>
      </c>
      <c r="D2" s="9" t="s">
        <v>11</v>
      </c>
      <c r="E2" s="9" t="s">
        <v>11</v>
      </c>
      <c r="F2" s="9" t="s">
        <v>19</v>
      </c>
      <c r="G2" s="9" t="s">
        <v>20</v>
      </c>
      <c r="H2" s="9" t="s">
        <v>47</v>
      </c>
      <c r="I2" s="9" t="s">
        <v>48</v>
      </c>
      <c r="J2" s="9" t="s">
        <v>49</v>
      </c>
      <c r="K2" s="9" t="s">
        <v>50</v>
      </c>
      <c r="L2" s="9" t="s">
        <v>51</v>
      </c>
      <c r="M2" s="9" t="s">
        <v>52</v>
      </c>
      <c r="N2" s="9" t="s">
        <v>21</v>
      </c>
    </row>
    <row r="3" spans="2:14" x14ac:dyDescent="0.25">
      <c r="B3" s="10" t="s">
        <v>2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2:14" x14ac:dyDescent="0.25">
      <c r="B4" s="8" t="s">
        <v>6</v>
      </c>
      <c r="C4" s="12">
        <v>11953.8613</v>
      </c>
      <c r="D4" s="12">
        <v>15703.6088</v>
      </c>
      <c r="E4" s="12">
        <v>14018.397650000001</v>
      </c>
      <c r="F4" s="12">
        <f>F5*0.115</f>
        <v>14446.39545</v>
      </c>
      <c r="G4" s="12">
        <v>14446.39545</v>
      </c>
      <c r="H4" s="12">
        <v>11953.8613</v>
      </c>
      <c r="I4" s="12">
        <v>14018.397650000001</v>
      </c>
      <c r="J4" s="12">
        <f>J5*0.115</f>
        <v>14018.397650000001</v>
      </c>
      <c r="K4" s="12">
        <f>K5*0.115</f>
        <v>14446.300000000001</v>
      </c>
      <c r="L4" s="12">
        <f>L5*0.115</f>
        <v>14018.397650000001</v>
      </c>
      <c r="M4" s="12">
        <f>M5*0.115</f>
        <v>16942.667100000002</v>
      </c>
      <c r="N4" s="12">
        <f t="shared" ref="N4:N9" si="0">SUM(C4:M4)</f>
        <v>155966.68</v>
      </c>
    </row>
    <row r="5" spans="2:14" x14ac:dyDescent="0.25">
      <c r="B5" s="8" t="s">
        <v>7</v>
      </c>
      <c r="C5" s="12">
        <v>103946.62</v>
      </c>
      <c r="D5" s="12">
        <v>136553.12</v>
      </c>
      <c r="E5" s="12">
        <v>121899.11</v>
      </c>
      <c r="F5" s="12">
        <v>125620.83</v>
      </c>
      <c r="G5" s="12">
        <v>125620.83</v>
      </c>
      <c r="H5" s="12">
        <v>103946.62</v>
      </c>
      <c r="I5" s="12">
        <v>121899.11</v>
      </c>
      <c r="J5" s="12">
        <v>121899.11</v>
      </c>
      <c r="K5" s="12">
        <v>125620</v>
      </c>
      <c r="L5" s="12">
        <v>121899.11</v>
      </c>
      <c r="M5" s="12">
        <v>147327.54</v>
      </c>
      <c r="N5" s="12">
        <f t="shared" si="0"/>
        <v>1356232.0000000002</v>
      </c>
    </row>
    <row r="6" spans="2:14" x14ac:dyDescent="0.25">
      <c r="B6" s="8" t="s">
        <v>8</v>
      </c>
      <c r="C6" s="12">
        <v>0</v>
      </c>
      <c r="D6" s="12">
        <v>0</v>
      </c>
      <c r="E6" s="12">
        <v>14615.384615384601</v>
      </c>
      <c r="F6" s="12">
        <v>3846.1538399999999</v>
      </c>
      <c r="G6" s="12">
        <v>34615.384615384603</v>
      </c>
      <c r="H6" s="12">
        <v>8092.3</v>
      </c>
      <c r="I6" s="12">
        <v>0</v>
      </c>
      <c r="J6" s="12">
        <v>36280</v>
      </c>
      <c r="K6" s="12">
        <v>7569.36895</v>
      </c>
      <c r="L6" s="12">
        <v>11975.26</v>
      </c>
      <c r="M6" s="12">
        <v>3846.15</v>
      </c>
      <c r="N6" s="12">
        <f t="shared" si="0"/>
        <v>120840.0020207692</v>
      </c>
    </row>
    <row r="7" spans="2:14" x14ac:dyDescent="0.25">
      <c r="B7" s="8" t="s">
        <v>17</v>
      </c>
      <c r="C7" s="12">
        <v>0</v>
      </c>
      <c r="D7" s="12">
        <v>3500</v>
      </c>
      <c r="E7" s="12">
        <v>0</v>
      </c>
      <c r="F7" s="12">
        <v>0</v>
      </c>
      <c r="G7" s="12">
        <v>900</v>
      </c>
      <c r="H7" s="12">
        <v>1800</v>
      </c>
      <c r="I7" s="12">
        <v>0</v>
      </c>
      <c r="J7" s="12">
        <v>3300</v>
      </c>
      <c r="K7" s="12">
        <v>0</v>
      </c>
      <c r="L7" s="12">
        <v>0</v>
      </c>
      <c r="M7" s="12">
        <v>0</v>
      </c>
      <c r="N7" s="12">
        <f t="shared" si="0"/>
        <v>9500</v>
      </c>
    </row>
    <row r="8" spans="2:14" x14ac:dyDescent="0.25">
      <c r="B8" s="8" t="s">
        <v>18</v>
      </c>
      <c r="C8" s="12">
        <v>0</v>
      </c>
      <c r="D8" s="12">
        <v>6250</v>
      </c>
      <c r="E8" s="12">
        <v>950</v>
      </c>
      <c r="F8" s="12"/>
      <c r="G8" s="12">
        <v>3800</v>
      </c>
      <c r="H8" s="12">
        <v>1500</v>
      </c>
      <c r="I8" s="12">
        <v>0</v>
      </c>
      <c r="J8" s="12">
        <v>0</v>
      </c>
      <c r="K8" s="12">
        <v>2300</v>
      </c>
      <c r="L8" s="12">
        <v>0</v>
      </c>
      <c r="M8" s="12">
        <v>0</v>
      </c>
      <c r="N8" s="12">
        <f t="shared" si="0"/>
        <v>14800</v>
      </c>
    </row>
    <row r="9" spans="2:14" x14ac:dyDescent="0.25">
      <c r="B9" s="10" t="s">
        <v>21</v>
      </c>
      <c r="C9" s="13">
        <f>SUM(C4:C8)</f>
        <v>115900.4813</v>
      </c>
      <c r="D9" s="13">
        <f t="shared" ref="D9:F9" si="1">SUM(D4:D8)</f>
        <v>162006.72879999998</v>
      </c>
      <c r="E9" s="13">
        <f t="shared" si="1"/>
        <v>151482.89226538461</v>
      </c>
      <c r="F9" s="13">
        <f t="shared" si="1"/>
        <v>143913.37929000001</v>
      </c>
      <c r="G9" s="13">
        <f t="shared" ref="G9:M9" si="2">SUM(G4:G8)</f>
        <v>179382.61006538459</v>
      </c>
      <c r="H9" s="13">
        <f t="shared" si="2"/>
        <v>127292.7813</v>
      </c>
      <c r="I9" s="13">
        <f t="shared" si="2"/>
        <v>135917.50765000001</v>
      </c>
      <c r="J9" s="13">
        <f t="shared" si="2"/>
        <v>175497.50765000001</v>
      </c>
      <c r="K9" s="13">
        <f t="shared" si="2"/>
        <v>149935.66894999999</v>
      </c>
      <c r="L9" s="13">
        <f t="shared" si="2"/>
        <v>147892.76765000002</v>
      </c>
      <c r="M9" s="13">
        <f t="shared" si="2"/>
        <v>168116.35709999999</v>
      </c>
      <c r="N9" s="13">
        <f t="shared" si="0"/>
        <v>1657338.6820207692</v>
      </c>
    </row>
    <row r="10" spans="2:14" x14ac:dyDescent="0.25"/>
    <row r="11" spans="2:14" x14ac:dyDescent="0.25">
      <c r="B11" s="10" t="s">
        <v>9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</row>
    <row r="12" spans="2:14" x14ac:dyDescent="0.25">
      <c r="B12" s="8" t="s">
        <v>12</v>
      </c>
      <c r="C12" s="12">
        <v>64848.36</v>
      </c>
      <c r="D12" s="12">
        <v>594764.48</v>
      </c>
      <c r="E12" s="12">
        <v>961852.08</v>
      </c>
      <c r="F12" s="12">
        <v>1138008.5</v>
      </c>
      <c r="G12" s="12">
        <v>800224.54539999994</v>
      </c>
      <c r="H12" s="12">
        <v>1486222.38</v>
      </c>
      <c r="I12" s="12">
        <v>612000.78</v>
      </c>
      <c r="J12" s="12">
        <v>1377600.58</v>
      </c>
      <c r="K12" s="12">
        <v>412260</v>
      </c>
      <c r="L12" s="12">
        <v>899635.45</v>
      </c>
      <c r="M12" s="12">
        <v>455052.84</v>
      </c>
      <c r="N12" s="12">
        <f>SUM(C12:M12)</f>
        <v>8802469.9954000004</v>
      </c>
    </row>
    <row r="13" spans="2:14" x14ac:dyDescent="0.25">
      <c r="B13" s="8" t="s">
        <v>13</v>
      </c>
      <c r="C13" s="12">
        <v>600</v>
      </c>
      <c r="D13" s="12">
        <v>1500</v>
      </c>
      <c r="E13" s="12">
        <v>5000</v>
      </c>
      <c r="F13" s="12">
        <v>2350</v>
      </c>
      <c r="G13" s="12">
        <v>2800</v>
      </c>
      <c r="H13" s="12">
        <v>3150</v>
      </c>
      <c r="I13" s="12">
        <v>2670</v>
      </c>
      <c r="J13" s="12">
        <v>4400</v>
      </c>
      <c r="K13" s="12">
        <v>1500</v>
      </c>
      <c r="L13" s="12">
        <v>2100</v>
      </c>
      <c r="M13" s="12">
        <v>1430</v>
      </c>
      <c r="N13" s="12">
        <f>SUM(C13:M13)</f>
        <v>27500</v>
      </c>
    </row>
    <row r="14" spans="2:14" x14ac:dyDescent="0.25">
      <c r="B14" s="8" t="s">
        <v>14</v>
      </c>
      <c r="C14" s="12">
        <v>609.09090900000001</v>
      </c>
      <c r="D14" s="12">
        <v>609.09090900000001</v>
      </c>
      <c r="E14" s="12">
        <v>609.09090900000001</v>
      </c>
      <c r="F14" s="12">
        <v>609.09090900000001</v>
      </c>
      <c r="G14" s="12">
        <v>609.09090900000001</v>
      </c>
      <c r="H14" s="12">
        <v>609.09090900000001</v>
      </c>
      <c r="I14" s="12">
        <v>609.09090900000001</v>
      </c>
      <c r="J14" s="12">
        <v>609.09090900000001</v>
      </c>
      <c r="K14" s="12">
        <v>609.09090900000001</v>
      </c>
      <c r="L14" s="12">
        <v>609.09090900000001</v>
      </c>
      <c r="M14" s="12">
        <v>609.09090900000001</v>
      </c>
      <c r="N14" s="12">
        <f>SUM(C14:M14)</f>
        <v>6699.9999990000015</v>
      </c>
    </row>
    <row r="15" spans="2:14" x14ac:dyDescent="0.25">
      <c r="B15" s="8" t="s">
        <v>15</v>
      </c>
      <c r="C15" s="12">
        <v>82940.363635999995</v>
      </c>
      <c r="D15" s="12">
        <v>82940.363635999995</v>
      </c>
      <c r="E15" s="12">
        <v>91568</v>
      </c>
      <c r="F15" s="12">
        <v>97300.65</v>
      </c>
      <c r="G15" s="12">
        <v>96522.98</v>
      </c>
      <c r="H15" s="12">
        <v>98698.31</v>
      </c>
      <c r="I15" s="12">
        <v>104765.57</v>
      </c>
      <c r="J15" s="12">
        <v>112654.32</v>
      </c>
      <c r="K15" s="12">
        <v>108971.2</v>
      </c>
      <c r="L15" s="12">
        <v>82940.36</v>
      </c>
      <c r="M15" s="12">
        <v>15741.88</v>
      </c>
      <c r="N15" s="12">
        <f>SUM(C15:M15)</f>
        <v>975043.99727199995</v>
      </c>
    </row>
    <row r="16" spans="2:14" x14ac:dyDescent="0.25">
      <c r="B16" s="8" t="s">
        <v>16</v>
      </c>
      <c r="C16" s="12">
        <v>1980</v>
      </c>
      <c r="D16" s="12">
        <v>2989.36</v>
      </c>
      <c r="E16" s="12">
        <v>4785.2299999999996</v>
      </c>
      <c r="F16" s="12">
        <v>3005.96</v>
      </c>
      <c r="G16" s="12">
        <v>2645</v>
      </c>
      <c r="H16" s="12">
        <v>2645</v>
      </c>
      <c r="I16" s="12">
        <v>2645</v>
      </c>
      <c r="J16" s="12">
        <v>1985.78</v>
      </c>
      <c r="K16" s="12">
        <v>2065.4499999999998</v>
      </c>
      <c r="L16" s="12">
        <v>1985.78</v>
      </c>
      <c r="M16" s="12">
        <v>1182.44</v>
      </c>
      <c r="N16" s="12">
        <f>SUM(C16:M16)</f>
        <v>27914.999999999996</v>
      </c>
    </row>
    <row r="17" spans="2:14" x14ac:dyDescent="0.25">
      <c r="B17" s="10" t="s">
        <v>21</v>
      </c>
      <c r="C17" s="13">
        <f>SUM(C12:C16)</f>
        <v>150977.814545</v>
      </c>
      <c r="D17" s="13">
        <f t="shared" ref="D17:N17" si="3">SUM(D12:D16)</f>
        <v>682803.29454499995</v>
      </c>
      <c r="E17" s="13">
        <f t="shared" si="3"/>
        <v>1063814.4009090001</v>
      </c>
      <c r="F17" s="13">
        <f t="shared" si="3"/>
        <v>1241274.2009089999</v>
      </c>
      <c r="G17" s="13">
        <f t="shared" si="3"/>
        <v>902801.61630899995</v>
      </c>
      <c r="H17" s="13"/>
      <c r="I17" s="13"/>
      <c r="J17" s="13"/>
      <c r="K17" s="13"/>
      <c r="L17" s="13"/>
      <c r="M17" s="13"/>
      <c r="N17" s="13">
        <f t="shared" si="3"/>
        <v>9839628.9926709998</v>
      </c>
    </row>
    <row r="18" spans="2:14" x14ac:dyDescent="0.25"/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523EA-FC35-4A0D-A1D8-B8BBE03D598B}">
  <dimension ref="A1:D18"/>
  <sheetViews>
    <sheetView showGridLines="0" workbookViewId="0">
      <selection activeCell="C13" sqref="C13"/>
    </sheetView>
  </sheetViews>
  <sheetFormatPr defaultColWidth="0" defaultRowHeight="12.75" zeroHeight="1" x14ac:dyDescent="0.25"/>
  <cols>
    <col min="1" max="1" width="3.7109375" style="8" customWidth="1"/>
    <col min="2" max="2" width="25.7109375" style="8" customWidth="1"/>
    <col min="3" max="3" width="15.7109375" style="8" customWidth="1"/>
    <col min="4" max="4" width="3.7109375" style="8" customWidth="1"/>
    <col min="5" max="16384" width="9.140625" style="8" hidden="1"/>
  </cols>
  <sheetData>
    <row r="1" spans="2:3" x14ac:dyDescent="0.25"/>
    <row r="2" spans="2:3" x14ac:dyDescent="0.25">
      <c r="C2" s="9" t="s">
        <v>22</v>
      </c>
    </row>
    <row r="3" spans="2:3" x14ac:dyDescent="0.25">
      <c r="B3" s="10" t="s">
        <v>2</v>
      </c>
      <c r="C3" s="10"/>
    </row>
    <row r="4" spans="2:3" x14ac:dyDescent="0.25">
      <c r="B4" s="8" t="s">
        <v>6</v>
      </c>
      <c r="C4" s="12">
        <v>155104.18</v>
      </c>
    </row>
    <row r="5" spans="2:3" x14ac:dyDescent="0.25">
      <c r="B5" s="8" t="s">
        <v>7</v>
      </c>
      <c r="C5" s="12">
        <v>1348732</v>
      </c>
    </row>
    <row r="6" spans="2:3" x14ac:dyDescent="0.25">
      <c r="B6" s="8" t="s">
        <v>8</v>
      </c>
      <c r="C6" s="12">
        <v>118140</v>
      </c>
    </row>
    <row r="7" spans="2:3" x14ac:dyDescent="0.25">
      <c r="B7" s="8" t="s">
        <v>17</v>
      </c>
      <c r="C7" s="12">
        <v>7500</v>
      </c>
    </row>
    <row r="8" spans="2:3" x14ac:dyDescent="0.25">
      <c r="B8" s="8" t="s">
        <v>18</v>
      </c>
      <c r="C8" s="12">
        <v>12000</v>
      </c>
    </row>
    <row r="9" spans="2:3" x14ac:dyDescent="0.25">
      <c r="B9" s="10" t="s">
        <v>21</v>
      </c>
      <c r="C9" s="13">
        <f>SUM(C4:C8)</f>
        <v>1641476.18</v>
      </c>
    </row>
    <row r="10" spans="2:3" x14ac:dyDescent="0.25"/>
    <row r="11" spans="2:3" x14ac:dyDescent="0.25">
      <c r="B11" s="10" t="s">
        <v>9</v>
      </c>
      <c r="C11" s="10"/>
    </row>
    <row r="12" spans="2:3" x14ac:dyDescent="0.25">
      <c r="B12" s="8" t="s">
        <v>12</v>
      </c>
      <c r="C12" s="12">
        <v>8530470</v>
      </c>
    </row>
    <row r="13" spans="2:3" x14ac:dyDescent="0.25">
      <c r="B13" s="8" t="s">
        <v>13</v>
      </c>
      <c r="C13" s="12">
        <v>26000</v>
      </c>
    </row>
    <row r="14" spans="2:3" x14ac:dyDescent="0.25">
      <c r="B14" s="8" t="s">
        <v>14</v>
      </c>
      <c r="C14" s="12">
        <v>5800</v>
      </c>
    </row>
    <row r="15" spans="2:3" x14ac:dyDescent="0.25">
      <c r="B15" s="8" t="s">
        <v>15</v>
      </c>
      <c r="C15" s="12">
        <v>971844</v>
      </c>
    </row>
    <row r="16" spans="2:3" x14ac:dyDescent="0.25">
      <c r="B16" s="8" t="s">
        <v>16</v>
      </c>
      <c r="C16" s="12">
        <v>25515</v>
      </c>
    </row>
    <row r="17" spans="2:3" x14ac:dyDescent="0.25">
      <c r="B17" s="10" t="s">
        <v>21</v>
      </c>
      <c r="C17" s="13">
        <f>SUM(C12:C16)</f>
        <v>9559629</v>
      </c>
    </row>
    <row r="18" spans="2:3" x14ac:dyDescent="0.25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rief_x0020_description xmlns="d76099e6-3a79-4c20-bfb8-d6d46c0c67f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48A2E57C94144AAFAA4CA7407C607E" ma:contentTypeVersion="13" ma:contentTypeDescription="Create a new document." ma:contentTypeScope="" ma:versionID="2c13e37b52abbdf77c3dc58426e18bf1">
  <xsd:schema xmlns:xsd="http://www.w3.org/2001/XMLSchema" xmlns:xs="http://www.w3.org/2001/XMLSchema" xmlns:p="http://schemas.microsoft.com/office/2006/metadata/properties" xmlns:ns2="d76099e6-3a79-4c20-bfb8-d6d46c0c67f0" xmlns:ns3="6cecd733-34d5-425b-8041-9161b6f347cb" targetNamespace="http://schemas.microsoft.com/office/2006/metadata/properties" ma:root="true" ma:fieldsID="f0803594f28d9b61dd6cbe04d1a5cab0" ns2:_="" ns3:_="">
    <xsd:import namespace="d76099e6-3a79-4c20-bfb8-d6d46c0c67f0"/>
    <xsd:import namespace="6cecd733-34d5-425b-8041-9161b6f347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Brief_x0020_descrip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6099e6-3a79-4c20-bfb8-d6d46c0c67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Brief_x0020_description" ma:index="20" nillable="true" ma:displayName="Brief description" ma:internalName="Brief_x0020_description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ecd733-34d5-425b-8041-9161b6f347c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FEF9AF-09C2-49EB-8B7C-89942340C744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6cecd733-34d5-425b-8041-9161b6f347cb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d76099e6-3a79-4c20-bfb8-d6d46c0c67f0"/>
  </ds:schemaRefs>
</ds:datastoreItem>
</file>

<file path=customXml/itemProps2.xml><?xml version="1.0" encoding="utf-8"?>
<ds:datastoreItem xmlns:ds="http://schemas.openxmlformats.org/officeDocument/2006/customXml" ds:itemID="{546DF23D-40EF-4DC6-8667-ADA47CBF59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6099e6-3a79-4c20-bfb8-d6d46c0c67f0"/>
    <ds:schemaRef ds:uri="6cecd733-34d5-425b-8041-9161b6f347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C2A042-AFBC-407A-A846-32EC380CA0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Version history</vt:lpstr>
      <vt:lpstr>Discrepancies</vt:lpstr>
      <vt:lpstr>Actual</vt:lpstr>
      <vt:lpstr>Estimated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TotalVET Training Resources</dc:creator>
  <cp:lastModifiedBy>Tyanna Childs</cp:lastModifiedBy>
  <cp:lastPrinted>2024-06-23T23:53:27Z</cp:lastPrinted>
  <dcterms:created xsi:type="dcterms:W3CDTF">2021-01-13T01:24:24Z</dcterms:created>
  <dcterms:modified xsi:type="dcterms:W3CDTF">2024-07-15T01:03:20Z</dcterms:modified>
  <cp:contentStatus>v1-1_06/10/2023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0x0101005B48A2E57C94144AAFAA4CA7407C607E</vt:lpwstr>
  </property>
</Properties>
</file>