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my Amos\Desktop\Desktop\Cert 4 in Contracts Administration\SUBMITTED\12. CPCCBC4004A Identify &amp; Produce Estimated Costs for Building &amp; Construct\"/>
    </mc:Choice>
  </mc:AlternateContent>
  <xr:revisionPtr revIDLastSave="0" documentId="13_ncr:1_{8F3E89D3-0AF8-4B4A-AEB4-A58D6D92FF88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Full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41" i="15" l="1"/>
  <c r="P42" i="15"/>
  <c r="P43" i="15"/>
  <c r="L43" i="15"/>
  <c r="H43" i="15"/>
  <c r="T15" i="15" l="1"/>
  <c r="D86" i="15" l="1"/>
  <c r="M13" i="15"/>
  <c r="M12" i="15"/>
  <c r="T82" i="15" l="1"/>
  <c r="P82" i="15"/>
  <c r="L82" i="15"/>
  <c r="H82" i="15"/>
  <c r="T81" i="15"/>
  <c r="P81" i="15"/>
  <c r="L81" i="15"/>
  <c r="H81" i="15"/>
  <c r="T80" i="15"/>
  <c r="P80" i="15"/>
  <c r="L80" i="15"/>
  <c r="H80" i="15"/>
  <c r="T79" i="15"/>
  <c r="P79" i="15"/>
  <c r="L79" i="15"/>
  <c r="H79" i="15"/>
  <c r="T78" i="15"/>
  <c r="P78" i="15"/>
  <c r="L78" i="15"/>
  <c r="H78" i="15"/>
  <c r="T77" i="15"/>
  <c r="P77" i="15"/>
  <c r="L77" i="15"/>
  <c r="H77" i="15"/>
  <c r="T73" i="15"/>
  <c r="P73" i="15"/>
  <c r="L73" i="15"/>
  <c r="H73" i="15"/>
  <c r="T72" i="15"/>
  <c r="P72" i="15"/>
  <c r="L72" i="15"/>
  <c r="H72" i="15"/>
  <c r="T71" i="15"/>
  <c r="P71" i="15"/>
  <c r="L71" i="15"/>
  <c r="H71" i="15"/>
  <c r="T70" i="15"/>
  <c r="P70" i="15"/>
  <c r="L70" i="15"/>
  <c r="H70" i="15"/>
  <c r="T69" i="15"/>
  <c r="P69" i="15"/>
  <c r="L69" i="15"/>
  <c r="H69" i="15"/>
  <c r="T68" i="15"/>
  <c r="P68" i="15"/>
  <c r="L68" i="15"/>
  <c r="H68" i="15"/>
  <c r="T67" i="15"/>
  <c r="P67" i="15"/>
  <c r="L67" i="15"/>
  <c r="H67" i="15"/>
  <c r="T66" i="15"/>
  <c r="P66" i="15"/>
  <c r="L66" i="15"/>
  <c r="H66" i="15"/>
  <c r="T65" i="15"/>
  <c r="P65" i="15"/>
  <c r="L65" i="15"/>
  <c r="H65" i="15"/>
  <c r="T64" i="15"/>
  <c r="P64" i="15"/>
  <c r="L64" i="15"/>
  <c r="H64" i="15"/>
  <c r="T63" i="15"/>
  <c r="P63" i="15"/>
  <c r="L63" i="15"/>
  <c r="H63" i="15"/>
  <c r="T62" i="15"/>
  <c r="P62" i="15"/>
  <c r="L62" i="15"/>
  <c r="H62" i="15"/>
  <c r="T61" i="15"/>
  <c r="P61" i="15"/>
  <c r="L61" i="15"/>
  <c r="H61" i="15"/>
  <c r="T60" i="15"/>
  <c r="P60" i="15"/>
  <c r="L60" i="15"/>
  <c r="H60" i="15"/>
  <c r="T59" i="15"/>
  <c r="P59" i="15"/>
  <c r="L59" i="15"/>
  <c r="H59" i="15"/>
  <c r="T58" i="15"/>
  <c r="P58" i="15"/>
  <c r="L58" i="15"/>
  <c r="H58" i="15"/>
  <c r="T57" i="15"/>
  <c r="P57" i="15"/>
  <c r="L57" i="15"/>
  <c r="H57" i="15"/>
  <c r="T55" i="15"/>
  <c r="P55" i="15"/>
  <c r="L55" i="15"/>
  <c r="H55" i="15"/>
  <c r="T54" i="15"/>
  <c r="P54" i="15"/>
  <c r="L54" i="15"/>
  <c r="H54" i="15"/>
  <c r="T53" i="15"/>
  <c r="P53" i="15"/>
  <c r="L53" i="15"/>
  <c r="H53" i="15"/>
  <c r="T52" i="15"/>
  <c r="P52" i="15"/>
  <c r="L52" i="15"/>
  <c r="H52" i="15"/>
  <c r="T51" i="15"/>
  <c r="P51" i="15"/>
  <c r="L51" i="15"/>
  <c r="H51" i="15"/>
  <c r="T50" i="15"/>
  <c r="P50" i="15"/>
  <c r="L50" i="15"/>
  <c r="H50" i="15"/>
  <c r="T49" i="15"/>
  <c r="P49" i="15"/>
  <c r="L49" i="15"/>
  <c r="H49" i="15"/>
  <c r="T48" i="15"/>
  <c r="P48" i="15"/>
  <c r="L48" i="15"/>
  <c r="H48" i="15"/>
  <c r="T44" i="15"/>
  <c r="P44" i="15"/>
  <c r="L44" i="15"/>
  <c r="H44" i="15"/>
  <c r="T40" i="15"/>
  <c r="P40" i="15"/>
  <c r="T39" i="15"/>
  <c r="P39" i="15"/>
  <c r="T38" i="15"/>
  <c r="P38" i="15"/>
  <c r="L38" i="15"/>
  <c r="T37" i="15"/>
  <c r="P37" i="15"/>
  <c r="L37" i="15"/>
  <c r="T36" i="15"/>
  <c r="P36" i="15"/>
  <c r="L36" i="15"/>
  <c r="T35" i="15"/>
  <c r="P35" i="15"/>
  <c r="L35" i="15"/>
  <c r="T34" i="15"/>
  <c r="P34" i="15"/>
  <c r="L34" i="15"/>
  <c r="T33" i="15"/>
  <c r="P33" i="15"/>
  <c r="L33" i="15"/>
  <c r="T32" i="15"/>
  <c r="P32" i="15"/>
  <c r="T31" i="15"/>
  <c r="P31" i="15"/>
  <c r="T30" i="15"/>
  <c r="T29" i="15"/>
  <c r="T28" i="15"/>
  <c r="T27" i="15"/>
  <c r="P27" i="15"/>
  <c r="T26" i="15"/>
  <c r="T25" i="15"/>
  <c r="T24" i="15"/>
  <c r="P24" i="15"/>
  <c r="L24" i="15"/>
  <c r="H24" i="15"/>
  <c r="H83" i="15" l="1"/>
  <c r="T83" i="15"/>
  <c r="P83" i="15"/>
  <c r="L74" i="15"/>
  <c r="L46" i="15"/>
  <c r="P46" i="15"/>
  <c r="L83" i="15"/>
  <c r="H46" i="15"/>
  <c r="H74" i="15"/>
  <c r="P74" i="15"/>
  <c r="T45" i="15"/>
  <c r="T46" i="15" s="1"/>
  <c r="T74" i="15"/>
  <c r="P75" i="15" l="1"/>
  <c r="P84" i="15" s="1"/>
  <c r="L75" i="15"/>
  <c r="L84" i="15" s="1"/>
  <c r="H75" i="15"/>
  <c r="H84" i="15" s="1"/>
  <c r="T75" i="15"/>
  <c r="T84" i="15" s="1"/>
  <c r="T87" i="15" s="1"/>
  <c r="S87" i="15" s="1"/>
  <c r="P87" i="15" l="1"/>
  <c r="O87" i="15" s="1"/>
  <c r="H87" i="15"/>
  <c r="G87" i="15" s="1"/>
  <c r="P86" i="15"/>
  <c r="O86" i="15" s="1"/>
  <c r="L86" i="15"/>
  <c r="K86" i="15" s="1"/>
  <c r="L87" i="15"/>
  <c r="K87" i="15" s="1"/>
  <c r="H86" i="15"/>
  <c r="G86" i="15" s="1"/>
  <c r="T86" i="15"/>
  <c r="S86" i="15" s="1"/>
</calcChain>
</file>

<file path=xl/sharedStrings.xml><?xml version="1.0" encoding="utf-8"?>
<sst xmlns="http://schemas.openxmlformats.org/spreadsheetml/2006/main" count="293" uniqueCount="151">
  <si>
    <t>Trade:</t>
  </si>
  <si>
    <t>Comments</t>
  </si>
  <si>
    <t>Total</t>
  </si>
  <si>
    <t>Ref</t>
  </si>
  <si>
    <t>Description</t>
  </si>
  <si>
    <t>Detail</t>
  </si>
  <si>
    <t>Qty</t>
  </si>
  <si>
    <t>Unit</t>
  </si>
  <si>
    <t>Rate</t>
  </si>
  <si>
    <t>Item</t>
  </si>
  <si>
    <t>BASE SCOPE</t>
  </si>
  <si>
    <t>SUNDRY SCOPE</t>
  </si>
  <si>
    <t>wks</t>
  </si>
  <si>
    <t>nr</t>
  </si>
  <si>
    <t>Evaluation &amp; Recommendation Schedule</t>
  </si>
  <si>
    <t>Dated:</t>
  </si>
  <si>
    <t>S/C 1:</t>
  </si>
  <si>
    <t>S/C 2:</t>
  </si>
  <si>
    <t>S/C 3:</t>
  </si>
  <si>
    <t>S/C 4:</t>
  </si>
  <si>
    <t>TOTAL FOR SCOPE</t>
  </si>
  <si>
    <t>TOTAL AS QUOTED</t>
  </si>
  <si>
    <t>ADJUSTMENTS TO QUOTE</t>
  </si>
  <si>
    <t>A</t>
  </si>
  <si>
    <t>B</t>
  </si>
  <si>
    <t>C</t>
  </si>
  <si>
    <t>=B-A</t>
  </si>
  <si>
    <t>Has allowance been made against;</t>
  </si>
  <si>
    <t>Program Period</t>
  </si>
  <si>
    <t>Visits Allowed</t>
  </si>
  <si>
    <t>Lead in</t>
  </si>
  <si>
    <t>Methodology</t>
  </si>
  <si>
    <t>Design Scope</t>
  </si>
  <si>
    <t>Attendances</t>
  </si>
  <si>
    <t>Interfaces &amp; Coordination</t>
  </si>
  <si>
    <t>Risk Allocation</t>
  </si>
  <si>
    <t>Bidcontender Documents</t>
  </si>
  <si>
    <t>Alder Works Contract</t>
  </si>
  <si>
    <t>Warranties</t>
  </si>
  <si>
    <t>What has been allowed against:</t>
  </si>
  <si>
    <t>Exclusions (not covered in the above total)</t>
  </si>
  <si>
    <t>Scope Gaps/Interfaces</t>
  </si>
  <si>
    <t>Risk</t>
  </si>
  <si>
    <t>TOTAL OF ABOVE PROVISIONS</t>
  </si>
  <si>
    <t>TOTAL OF SCOPE &amp; PROVISIONS</t>
  </si>
  <si>
    <t>What Value Engineering options have been put forward;</t>
  </si>
  <si>
    <t>D</t>
  </si>
  <si>
    <t>E</t>
  </si>
  <si>
    <t>=B+D</t>
  </si>
  <si>
    <t>DIFFERENCE TO LOWEST</t>
  </si>
  <si>
    <t>F</t>
  </si>
  <si>
    <t>Yes/No</t>
  </si>
  <si>
    <t>Describe</t>
  </si>
  <si>
    <t>Provisions to be made against;</t>
  </si>
  <si>
    <t>G</t>
  </si>
  <si>
    <t>H</t>
  </si>
  <si>
    <t>I</t>
  </si>
  <si>
    <t>TOTAL OF VALUE ENGINEERING</t>
  </si>
  <si>
    <t>TOTAL OF SCOPE, PROVISIONS &amp; V.E.</t>
  </si>
  <si>
    <t>=E+F</t>
  </si>
  <si>
    <t>Alder Constructions</t>
  </si>
  <si>
    <t>Name</t>
  </si>
  <si>
    <t>Recommended Subcontractor:</t>
  </si>
  <si>
    <t>Recommended Subcontract Sum:</t>
  </si>
  <si>
    <t>Diff to Budget:</t>
  </si>
  <si>
    <t>Role</t>
  </si>
  <si>
    <t>Nil</t>
  </si>
  <si>
    <t>&lt;$50k</t>
  </si>
  <si>
    <t>&lt;$500k</t>
  </si>
  <si>
    <t>PM</t>
  </si>
  <si>
    <t>GM</t>
  </si>
  <si>
    <t>&gt;$500k</t>
  </si>
  <si>
    <t>Value</t>
  </si>
  <si>
    <t>DM &amp; CM</t>
  </si>
  <si>
    <t>Subcontractor Approval Limits</t>
  </si>
  <si>
    <t>Approved by (PM):</t>
  </si>
  <si>
    <t>Approved by (DM):</t>
  </si>
  <si>
    <t>Highlight Heading of Recommended</t>
  </si>
  <si>
    <t>Project:</t>
  </si>
  <si>
    <t>Signed</t>
  </si>
  <si>
    <t>Date</t>
  </si>
  <si>
    <t>R Young</t>
  </si>
  <si>
    <t>Summary</t>
  </si>
  <si>
    <t>Budget:</t>
  </si>
  <si>
    <t>Checklist (attached to this document)</t>
  </si>
  <si>
    <t xml:space="preserve">Quotes/Correspondance </t>
  </si>
  <si>
    <t>Signed Minutes attached</t>
  </si>
  <si>
    <t>SM/CA/PE</t>
  </si>
  <si>
    <t>References Checked (New SC)</t>
  </si>
  <si>
    <t>Code Compliant Agreement</t>
  </si>
  <si>
    <t>BUDGET</t>
  </si>
  <si>
    <t>DIFFERENCE TO BUDGET OF</t>
  </si>
  <si>
    <t>Reviewed by (PCM):</t>
  </si>
  <si>
    <t>Approved by (GM):</t>
  </si>
  <si>
    <t>D Cheffers</t>
  </si>
  <si>
    <t>Loss making moves down a Role</t>
  </si>
  <si>
    <t>Draft S/C attached</t>
  </si>
  <si>
    <t>Quality Record acceptable</t>
  </si>
  <si>
    <t>H&amp;S Record acceptable</t>
  </si>
  <si>
    <t>Checks &amp; Balances</t>
  </si>
  <si>
    <t>Adjudication Search</t>
  </si>
  <si>
    <t>Credit Check</t>
  </si>
  <si>
    <t>HSEQ</t>
  </si>
  <si>
    <t>Rating</t>
  </si>
  <si>
    <t>Enviro</t>
  </si>
  <si>
    <t>Quality</t>
  </si>
  <si>
    <t>H&amp;S - System</t>
  </si>
  <si>
    <t>H&amp;S - SWMS</t>
  </si>
  <si>
    <t>H&amp;S - Record</t>
  </si>
  <si>
    <t>Rating of 1-5, 5 being Industry leading, 1 being absolute ignorance of requirements. Each criteria muct achieve at least a 3 for approval, or mitigation strategy stated in Comments.</t>
  </si>
  <si>
    <t>HS-496 S/C Pre-Qual attached</t>
  </si>
  <si>
    <t>M Otte</t>
  </si>
  <si>
    <t>Reviewd by (QM):</t>
  </si>
  <si>
    <t>Approved by (CM):</t>
  </si>
  <si>
    <t>Reviewed by (HSE):</t>
  </si>
  <si>
    <t>Recommended by (CA/PE):</t>
  </si>
  <si>
    <t>RECOMMEND &amp; REVIEW (Mandatory)</t>
  </si>
  <si>
    <t>APPROVALS (as per Limits)</t>
  </si>
  <si>
    <t>P234 Colas Asphalt Plant</t>
  </si>
  <si>
    <t>Roller Doors &amp; Shutters</t>
  </si>
  <si>
    <t>Mirage Doors</t>
  </si>
  <si>
    <t>Arco Commercial</t>
  </si>
  <si>
    <t>Laboratory</t>
  </si>
  <si>
    <t>Workshop</t>
  </si>
  <si>
    <t>x9</t>
  </si>
  <si>
    <t>Supply &amp; Install</t>
  </si>
  <si>
    <t>3000mm x 4500mm Steel Roller Shutter</t>
  </si>
  <si>
    <t>2400mm x 2400mm Steel Roller Shutter</t>
  </si>
  <si>
    <t>3600mmx 3000mm Steel Roller Shutter</t>
  </si>
  <si>
    <t>3000mm x 3000mm Steel Roller Shutter</t>
  </si>
  <si>
    <t>2000mm x 2000mm Steel Roller Shutter</t>
  </si>
  <si>
    <t>Inc</t>
  </si>
  <si>
    <t>Brackets</t>
  </si>
  <si>
    <t>Fabricated to secure to masonry walls</t>
  </si>
  <si>
    <t>Wall Construction</t>
  </si>
  <si>
    <t>Standard behind wall fixing</t>
  </si>
  <si>
    <t>Operation</t>
  </si>
  <si>
    <t>Supply &amp; Mounting</t>
  </si>
  <si>
    <t>Bottom Rails &amp; Weather Seals</t>
  </si>
  <si>
    <t>Horizontal &amp; Flat</t>
  </si>
  <si>
    <t>Finishes</t>
  </si>
  <si>
    <t>Powdercoat Finish</t>
  </si>
  <si>
    <t>Electrical Wiring</t>
  </si>
  <si>
    <t>Motor Drives</t>
  </si>
  <si>
    <t>Steel-Line (shutter)</t>
  </si>
  <si>
    <t>Steel-Line (door)</t>
  </si>
  <si>
    <t>Side Guides</t>
  </si>
  <si>
    <t>Steel Wind Locked Guides</t>
  </si>
  <si>
    <t>4800mm x 5000mm Steel Roller Shutter</t>
  </si>
  <si>
    <t>Standard Roller Door, B-Series, C/Bond</t>
  </si>
  <si>
    <t>Steel-Line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</si>
</sst>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  <numFmt numFmtId="166" formatCode="dd/mm/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289">
    <xf numFmtId="0" fontId="0" fillId="0" borderId="0" xfId="0"/>
    <xf numFmtId="0" fontId="0" fillId="0" borderId="0" xfId="0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0" fillId="0" borderId="0" xfId="0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0" xfId="0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4" xfId="0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0" fillId="0" borderId="6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7" xfId="0" applyBorder="1" applyAlignment="1">
      <alignment horizontal="center" vertical="top" wrapText="1"/>
    </xf>
    <xf numFmtId="0" fontId="0" fillId="0" borderId="15" xfId="0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2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1" fillId="0" borderId="26" xfId="0" applyFont="1" applyBorder="1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0" fontId="0" fillId="0" borderId="28" xfId="0" applyBorder="1" applyAlignment="1">
      <alignment horizontal="center" vertical="top"/>
    </xf>
    <xf numFmtId="0" fontId="1" fillId="0" borderId="30" xfId="0" applyFont="1" applyBorder="1" applyAlignment="1">
      <alignment horizontal="center" vertical="top" wrapText="1"/>
    </xf>
    <xf numFmtId="0" fontId="1" fillId="0" borderId="34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/>
    </xf>
    <xf numFmtId="0" fontId="1" fillId="0" borderId="28" xfId="0" applyFont="1" applyBorder="1" applyAlignment="1">
      <alignment horizontal="center" vertical="top"/>
    </xf>
    <xf numFmtId="0" fontId="1" fillId="0" borderId="29" xfId="0" applyFont="1" applyBorder="1" applyAlignment="1">
      <alignment horizontal="center" vertical="top"/>
    </xf>
    <xf numFmtId="164" fontId="1" fillId="0" borderId="31" xfId="2" applyNumberFormat="1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/>
    </xf>
    <xf numFmtId="0" fontId="1" fillId="0" borderId="31" xfId="0" applyFont="1" applyBorder="1" applyAlignment="1">
      <alignment horizontal="center" vertical="top" wrapText="1"/>
    </xf>
    <xf numFmtId="0" fontId="1" fillId="0" borderId="27" xfId="0" quotePrefix="1" applyFont="1" applyBorder="1" applyAlignment="1">
      <alignment horizontal="center" vertical="top" wrapText="1"/>
    </xf>
    <xf numFmtId="0" fontId="0" fillId="0" borderId="0" xfId="0" applyFont="1" applyAlignment="1">
      <alignment horizontal="center" vertical="top"/>
    </xf>
    <xf numFmtId="0" fontId="1" fillId="0" borderId="31" xfId="0" quotePrefix="1" applyFont="1" applyBorder="1" applyAlignment="1">
      <alignment horizontal="center" vertical="top" wrapText="1"/>
    </xf>
    <xf numFmtId="0" fontId="1" fillId="0" borderId="33" xfId="0" applyFont="1" applyBorder="1" applyAlignment="1">
      <alignment horizontal="center" vertical="top"/>
    </xf>
    <xf numFmtId="0" fontId="1" fillId="0" borderId="35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/>
    </xf>
    <xf numFmtId="0" fontId="0" fillId="0" borderId="25" xfId="0" applyFont="1" applyBorder="1" applyAlignment="1">
      <alignment horizontal="center" vertical="top"/>
    </xf>
    <xf numFmtId="0" fontId="0" fillId="0" borderId="26" xfId="0" applyFont="1" applyBorder="1" applyAlignment="1">
      <alignment horizontal="center" vertical="top" wrapText="1"/>
    </xf>
    <xf numFmtId="164" fontId="3" fillId="0" borderId="27" xfId="2" applyNumberFormat="1" applyFont="1" applyBorder="1" applyAlignment="1">
      <alignment horizontal="center" vertical="top" wrapText="1"/>
    </xf>
    <xf numFmtId="0" fontId="0" fillId="0" borderId="28" xfId="0" applyFont="1" applyBorder="1" applyAlignment="1">
      <alignment horizontal="center" vertical="top"/>
    </xf>
    <xf numFmtId="165" fontId="0" fillId="0" borderId="0" xfId="1" applyNumberFormat="1" applyFont="1" applyAlignment="1">
      <alignment horizontal="center" vertical="top"/>
    </xf>
    <xf numFmtId="165" fontId="1" fillId="0" borderId="7" xfId="1" applyNumberFormat="1" applyFont="1" applyBorder="1" applyAlignment="1">
      <alignment horizontal="center" vertical="top"/>
    </xf>
    <xf numFmtId="165" fontId="1" fillId="0" borderId="8" xfId="1" applyNumberFormat="1" applyFont="1" applyBorder="1" applyAlignment="1">
      <alignment horizontal="center" vertical="top"/>
    </xf>
    <xf numFmtId="165" fontId="1" fillId="0" borderId="9" xfId="1" applyNumberFormat="1" applyFont="1" applyBorder="1" applyAlignment="1">
      <alignment horizontal="center" vertical="top"/>
    </xf>
    <xf numFmtId="165" fontId="1" fillId="0" borderId="13" xfId="1" applyNumberFormat="1" applyFont="1" applyBorder="1" applyAlignment="1">
      <alignment horizontal="center" vertical="top"/>
    </xf>
    <xf numFmtId="165" fontId="1" fillId="0" borderId="14" xfId="1" applyNumberFormat="1" applyFont="1" applyBorder="1" applyAlignment="1">
      <alignment horizontal="center" vertical="top"/>
    </xf>
    <xf numFmtId="165" fontId="1" fillId="0" borderId="15" xfId="1" applyNumberFormat="1" applyFont="1" applyBorder="1" applyAlignment="1">
      <alignment horizontal="center" vertical="top"/>
    </xf>
    <xf numFmtId="165" fontId="1" fillId="0" borderId="4" xfId="1" applyNumberFormat="1" applyFont="1" applyBorder="1" applyAlignment="1">
      <alignment horizontal="center" vertical="top"/>
    </xf>
    <xf numFmtId="165" fontId="1" fillId="0" borderId="5" xfId="1" applyNumberFormat="1" applyFont="1" applyBorder="1" applyAlignment="1">
      <alignment horizontal="center" vertical="top"/>
    </xf>
    <xf numFmtId="165" fontId="1" fillId="0" borderId="6" xfId="1" applyNumberFormat="1" applyFont="1" applyBorder="1" applyAlignment="1">
      <alignment horizontal="center" vertical="top"/>
    </xf>
    <xf numFmtId="165" fontId="0" fillId="0" borderId="1" xfId="1" applyNumberFormat="1" applyFont="1" applyBorder="1" applyAlignment="1">
      <alignment horizontal="center" vertical="top"/>
    </xf>
    <xf numFmtId="165" fontId="0" fillId="0" borderId="2" xfId="1" applyNumberFormat="1" applyFont="1" applyBorder="1" applyAlignment="1">
      <alignment horizontal="center" vertical="top"/>
    </xf>
    <xf numFmtId="165" fontId="0" fillId="0" borderId="3" xfId="1" applyNumberFormat="1" applyFont="1" applyBorder="1" applyAlignment="1">
      <alignment horizontal="center" vertical="top"/>
    </xf>
    <xf numFmtId="165" fontId="0" fillId="0" borderId="10" xfId="1" applyNumberFormat="1" applyFont="1" applyBorder="1" applyAlignment="1">
      <alignment horizontal="center" vertical="top"/>
    </xf>
    <xf numFmtId="165" fontId="0" fillId="0" borderId="11" xfId="1" applyNumberFormat="1" applyFont="1" applyBorder="1" applyAlignment="1">
      <alignment horizontal="center" vertical="top"/>
    </xf>
    <xf numFmtId="165" fontId="1" fillId="0" borderId="29" xfId="1" applyNumberFormat="1" applyFont="1" applyBorder="1" applyAlignment="1">
      <alignment horizontal="center" vertical="top"/>
    </xf>
    <xf numFmtId="165" fontId="1" fillId="0" borderId="30" xfId="1" applyNumberFormat="1" applyFont="1" applyBorder="1" applyAlignment="1">
      <alignment horizontal="center" vertical="top"/>
    </xf>
    <xf numFmtId="165" fontId="1" fillId="0" borderId="32" xfId="1" applyNumberFormat="1" applyFont="1" applyBorder="1" applyAlignment="1">
      <alignment horizontal="center" vertical="top"/>
    </xf>
    <xf numFmtId="165" fontId="1" fillId="0" borderId="25" xfId="1" applyNumberFormat="1" applyFont="1" applyBorder="1" applyAlignment="1">
      <alignment horizontal="center" vertical="top"/>
    </xf>
    <xf numFmtId="165" fontId="1" fillId="0" borderId="26" xfId="1" applyNumberFormat="1" applyFont="1" applyBorder="1" applyAlignment="1">
      <alignment horizontal="center" vertical="top"/>
    </xf>
    <xf numFmtId="165" fontId="1" fillId="0" borderId="28" xfId="1" applyNumberFormat="1" applyFont="1" applyBorder="1" applyAlignment="1">
      <alignment horizontal="center" vertical="top"/>
    </xf>
    <xf numFmtId="165" fontId="0" fillId="0" borderId="13" xfId="1" applyNumberFormat="1" applyFont="1" applyBorder="1" applyAlignment="1">
      <alignment horizontal="center" vertical="top"/>
    </xf>
    <xf numFmtId="165" fontId="0" fillId="0" borderId="14" xfId="1" applyNumberFormat="1" applyFont="1" applyBorder="1" applyAlignment="1">
      <alignment horizontal="center" vertical="top"/>
    </xf>
    <xf numFmtId="165" fontId="0" fillId="0" borderId="15" xfId="1" applyNumberFormat="1" applyFont="1" applyBorder="1" applyAlignment="1">
      <alignment horizontal="center" vertical="top"/>
    </xf>
    <xf numFmtId="165" fontId="1" fillId="0" borderId="33" xfId="1" applyNumberFormat="1" applyFont="1" applyBorder="1" applyAlignment="1">
      <alignment horizontal="center" vertical="top"/>
    </xf>
    <xf numFmtId="165" fontId="1" fillId="0" borderId="34" xfId="1" applyNumberFormat="1" applyFont="1" applyBorder="1" applyAlignment="1">
      <alignment horizontal="center" vertical="top"/>
    </xf>
    <xf numFmtId="165" fontId="1" fillId="0" borderId="36" xfId="1" applyNumberFormat="1" applyFont="1" applyBorder="1" applyAlignment="1">
      <alignment horizontal="center" vertical="top"/>
    </xf>
    <xf numFmtId="165" fontId="0" fillId="0" borderId="4" xfId="1" applyNumberFormat="1" applyFont="1" applyBorder="1" applyAlignment="1">
      <alignment horizontal="center" vertical="top"/>
    </xf>
    <xf numFmtId="165" fontId="0" fillId="0" borderId="5" xfId="1" applyNumberFormat="1" applyFont="1" applyBorder="1" applyAlignment="1">
      <alignment horizontal="center" vertical="top"/>
    </xf>
    <xf numFmtId="165" fontId="0" fillId="0" borderId="6" xfId="1" applyNumberFormat="1" applyFont="1" applyBorder="1" applyAlignment="1">
      <alignment horizontal="center" vertical="top"/>
    </xf>
    <xf numFmtId="165" fontId="0" fillId="0" borderId="25" xfId="1" applyNumberFormat="1" applyFont="1" applyBorder="1" applyAlignment="1">
      <alignment horizontal="center" vertical="top"/>
    </xf>
    <xf numFmtId="165" fontId="0" fillId="0" borderId="26" xfId="1" applyNumberFormat="1" applyFont="1" applyBorder="1" applyAlignment="1">
      <alignment horizontal="center" vertical="top"/>
    </xf>
    <xf numFmtId="165" fontId="0" fillId="0" borderId="28" xfId="1" applyNumberFormat="1" applyFont="1" applyBorder="1" applyAlignment="1">
      <alignment horizontal="center" vertical="top"/>
    </xf>
    <xf numFmtId="165" fontId="0" fillId="0" borderId="0" xfId="1" applyNumberFormat="1" applyFont="1" applyBorder="1" applyAlignment="1">
      <alignment vertical="top" wrapText="1"/>
    </xf>
    <xf numFmtId="9" fontId="1" fillId="0" borderId="30" xfId="3" applyFont="1" applyBorder="1" applyAlignment="1">
      <alignment horizontal="center" vertical="top"/>
    </xf>
    <xf numFmtId="165" fontId="0" fillId="0" borderId="2" xfId="1" applyNumberFormat="1" applyFont="1" applyFill="1" applyBorder="1" applyAlignment="1">
      <alignment horizontal="center" vertical="top"/>
    </xf>
    <xf numFmtId="165" fontId="0" fillId="0" borderId="1" xfId="1" applyNumberFormat="1" applyFont="1" applyFill="1" applyBorder="1" applyAlignment="1">
      <alignment horizontal="center" vertical="top"/>
    </xf>
    <xf numFmtId="165" fontId="3" fillId="0" borderId="25" xfId="1" applyNumberFormat="1" applyFont="1" applyBorder="1" applyAlignment="1">
      <alignment horizontal="center" vertical="top"/>
    </xf>
    <xf numFmtId="165" fontId="3" fillId="0" borderId="26" xfId="1" applyNumberFormat="1" applyFont="1" applyBorder="1" applyAlignment="1">
      <alignment horizontal="center" vertical="top"/>
    </xf>
    <xf numFmtId="165" fontId="3" fillId="0" borderId="28" xfId="1" applyNumberFormat="1" applyFont="1" applyBorder="1" applyAlignment="1">
      <alignment horizontal="center" vertical="top"/>
    </xf>
    <xf numFmtId="165" fontId="1" fillId="0" borderId="4" xfId="1" applyNumberFormat="1" applyFont="1" applyFill="1" applyBorder="1" applyAlignment="1">
      <alignment horizontal="center" vertical="top"/>
    </xf>
    <xf numFmtId="165" fontId="1" fillId="0" borderId="5" xfId="1" applyNumberFormat="1" applyFont="1" applyFill="1" applyBorder="1" applyAlignment="1">
      <alignment horizontal="center" vertical="top"/>
    </xf>
    <xf numFmtId="165" fontId="1" fillId="0" borderId="6" xfId="1" applyNumberFormat="1" applyFont="1" applyFill="1" applyBorder="1" applyAlignment="1">
      <alignment horizontal="center" vertical="top"/>
    </xf>
    <xf numFmtId="165" fontId="0" fillId="0" borderId="3" xfId="1" applyNumberFormat="1" applyFont="1" applyFill="1" applyBorder="1" applyAlignment="1">
      <alignment horizontal="center" vertical="top"/>
    </xf>
    <xf numFmtId="165" fontId="0" fillId="0" borderId="10" xfId="1" applyNumberFormat="1" applyFont="1" applyFill="1" applyBorder="1" applyAlignment="1">
      <alignment horizontal="center" vertical="top"/>
    </xf>
    <xf numFmtId="165" fontId="0" fillId="0" borderId="11" xfId="1" applyNumberFormat="1" applyFont="1" applyFill="1" applyBorder="1" applyAlignment="1">
      <alignment horizontal="center" vertical="top"/>
    </xf>
    <xf numFmtId="165" fontId="1" fillId="0" borderId="29" xfId="1" applyNumberFormat="1" applyFont="1" applyFill="1" applyBorder="1" applyAlignment="1">
      <alignment horizontal="center" vertical="top"/>
    </xf>
    <xf numFmtId="165" fontId="1" fillId="0" borderId="30" xfId="1" applyNumberFormat="1" applyFont="1" applyFill="1" applyBorder="1" applyAlignment="1">
      <alignment horizontal="center" vertical="top"/>
    </xf>
    <xf numFmtId="165" fontId="1" fillId="0" borderId="32" xfId="1" applyNumberFormat="1" applyFont="1" applyFill="1" applyBorder="1" applyAlignment="1">
      <alignment horizontal="center" vertical="top"/>
    </xf>
    <xf numFmtId="165" fontId="1" fillId="0" borderId="25" xfId="1" applyNumberFormat="1" applyFont="1" applyFill="1" applyBorder="1" applyAlignment="1">
      <alignment horizontal="center" vertical="top"/>
    </xf>
    <xf numFmtId="165" fontId="1" fillId="0" borderId="26" xfId="1" applyNumberFormat="1" applyFont="1" applyFill="1" applyBorder="1" applyAlignment="1">
      <alignment horizontal="center" vertical="top"/>
    </xf>
    <xf numFmtId="165" fontId="1" fillId="0" borderId="28" xfId="1" applyNumberFormat="1" applyFont="1" applyFill="1" applyBorder="1" applyAlignment="1">
      <alignment horizontal="center" vertical="top"/>
    </xf>
    <xf numFmtId="165" fontId="0" fillId="0" borderId="13" xfId="1" applyNumberFormat="1" applyFont="1" applyFill="1" applyBorder="1" applyAlignment="1">
      <alignment horizontal="center" vertical="top"/>
    </xf>
    <xf numFmtId="165" fontId="0" fillId="0" borderId="14" xfId="1" applyNumberFormat="1" applyFont="1" applyFill="1" applyBorder="1" applyAlignment="1">
      <alignment horizontal="center" vertical="top"/>
    </xf>
    <xf numFmtId="165" fontId="0" fillId="0" borderId="15" xfId="1" applyNumberFormat="1" applyFont="1" applyFill="1" applyBorder="1" applyAlignment="1">
      <alignment horizontal="center" vertical="top"/>
    </xf>
    <xf numFmtId="165" fontId="1" fillId="0" borderId="33" xfId="1" applyNumberFormat="1" applyFont="1" applyFill="1" applyBorder="1" applyAlignment="1">
      <alignment horizontal="center" vertical="top"/>
    </xf>
    <xf numFmtId="165" fontId="1" fillId="0" borderId="34" xfId="1" applyNumberFormat="1" applyFont="1" applyFill="1" applyBorder="1" applyAlignment="1">
      <alignment horizontal="center" vertical="top"/>
    </xf>
    <xf numFmtId="165" fontId="1" fillId="0" borderId="36" xfId="1" applyNumberFormat="1" applyFont="1" applyFill="1" applyBorder="1" applyAlignment="1">
      <alignment horizontal="center" vertical="top"/>
    </xf>
    <xf numFmtId="165" fontId="0" fillId="0" borderId="4" xfId="1" applyNumberFormat="1" applyFont="1" applyFill="1" applyBorder="1" applyAlignment="1">
      <alignment horizontal="center" vertical="top"/>
    </xf>
    <xf numFmtId="165" fontId="0" fillId="0" borderId="5" xfId="1" applyNumberFormat="1" applyFont="1" applyFill="1" applyBorder="1" applyAlignment="1">
      <alignment horizontal="center" vertical="top"/>
    </xf>
    <xf numFmtId="165" fontId="0" fillId="0" borderId="6" xfId="1" applyNumberFormat="1" applyFont="1" applyFill="1" applyBorder="1" applyAlignment="1">
      <alignment horizontal="center" vertical="top"/>
    </xf>
    <xf numFmtId="165" fontId="0" fillId="0" borderId="25" xfId="1" applyNumberFormat="1" applyFont="1" applyFill="1" applyBorder="1" applyAlignment="1">
      <alignment horizontal="center" vertical="top"/>
    </xf>
    <xf numFmtId="165" fontId="0" fillId="0" borderId="26" xfId="1" applyNumberFormat="1" applyFont="1" applyFill="1" applyBorder="1" applyAlignment="1">
      <alignment horizontal="center" vertical="top"/>
    </xf>
    <xf numFmtId="165" fontId="0" fillId="0" borderId="28" xfId="1" applyNumberFormat="1" applyFont="1" applyFill="1" applyBorder="1" applyAlignment="1">
      <alignment horizontal="center" vertical="top"/>
    </xf>
    <xf numFmtId="165" fontId="3" fillId="0" borderId="25" xfId="1" applyNumberFormat="1" applyFont="1" applyFill="1" applyBorder="1" applyAlignment="1">
      <alignment horizontal="center" vertical="top"/>
    </xf>
    <xf numFmtId="165" fontId="3" fillId="0" borderId="26" xfId="1" applyNumberFormat="1" applyFont="1" applyFill="1" applyBorder="1" applyAlignment="1">
      <alignment horizontal="center" vertical="top"/>
    </xf>
    <xf numFmtId="9" fontId="3" fillId="0" borderId="26" xfId="3" applyFont="1" applyFill="1" applyBorder="1" applyAlignment="1">
      <alignment horizontal="center" vertical="top"/>
    </xf>
    <xf numFmtId="165" fontId="3" fillId="0" borderId="28" xfId="1" applyNumberFormat="1" applyFont="1" applyFill="1" applyBorder="1" applyAlignment="1">
      <alignment horizontal="center" vertical="top"/>
    </xf>
    <xf numFmtId="165" fontId="0" fillId="0" borderId="0" xfId="1" applyNumberFormat="1" applyFont="1" applyFill="1" applyBorder="1" applyAlignment="1">
      <alignment vertical="top" wrapText="1"/>
    </xf>
    <xf numFmtId="0" fontId="1" fillId="0" borderId="35" xfId="0" quotePrefix="1" applyFont="1" applyBorder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5" fillId="0" borderId="18" xfId="0" applyFont="1" applyBorder="1" applyAlignment="1">
      <alignment horizontal="center" vertical="top" wrapText="1"/>
    </xf>
    <xf numFmtId="0" fontId="2" fillId="0" borderId="0" xfId="0" applyNumberFormat="1" applyFont="1" applyAlignment="1">
      <alignment horizontal="left" vertical="top"/>
    </xf>
    <xf numFmtId="0" fontId="1" fillId="0" borderId="0" xfId="0" applyNumberFormat="1" applyFont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top" wrapText="1"/>
    </xf>
    <xf numFmtId="0" fontId="6" fillId="0" borderId="0" xfId="1" applyNumberFormat="1" applyFont="1" applyFill="1" applyAlignment="1">
      <alignment vertical="top"/>
    </xf>
    <xf numFmtId="0" fontId="0" fillId="0" borderId="0" xfId="0" applyNumberFormat="1" applyAlignment="1">
      <alignment horizontal="center" vertical="top"/>
    </xf>
    <xf numFmtId="0" fontId="1" fillId="0" borderId="0" xfId="0" applyNumberFormat="1" applyFont="1" applyAlignment="1">
      <alignment horizontal="right" vertical="top"/>
    </xf>
    <xf numFmtId="0" fontId="0" fillId="0" borderId="0" xfId="0" applyNumberFormat="1" applyAlignment="1">
      <alignment vertical="top" wrapText="1"/>
    </xf>
    <xf numFmtId="0" fontId="0" fillId="0" borderId="0" xfId="1" applyNumberFormat="1" applyFont="1" applyAlignment="1">
      <alignment horizontal="center" vertical="top"/>
    </xf>
    <xf numFmtId="165" fontId="0" fillId="0" borderId="0" xfId="1" applyNumberFormat="1" applyFont="1" applyBorder="1" applyAlignment="1">
      <alignment horizontal="center" vertical="top"/>
    </xf>
    <xf numFmtId="165" fontId="1" fillId="0" borderId="0" xfId="1" applyNumberFormat="1" applyFont="1" applyAlignment="1">
      <alignment horizontal="right" vertical="top"/>
    </xf>
    <xf numFmtId="0" fontId="0" fillId="0" borderId="0" xfId="0" applyBorder="1" applyAlignment="1">
      <alignment horizontal="center" vertical="top"/>
    </xf>
    <xf numFmtId="0" fontId="1" fillId="0" borderId="29" xfId="0" applyFont="1" applyBorder="1" applyAlignment="1">
      <alignment horizontal="right" vertical="center" wrapText="1"/>
    </xf>
    <xf numFmtId="165" fontId="0" fillId="0" borderId="32" xfId="0" applyNumberFormat="1" applyBorder="1" applyAlignment="1" applyProtection="1">
      <alignment horizontal="right" vertical="center" wrapText="1"/>
      <protection locked="0"/>
    </xf>
    <xf numFmtId="0" fontId="1" fillId="0" borderId="40" xfId="0" applyFont="1" applyBorder="1" applyAlignment="1">
      <alignment horizontal="right" vertical="center" wrapText="1"/>
    </xf>
    <xf numFmtId="43" fontId="0" fillId="0" borderId="41" xfId="1" applyFont="1" applyBorder="1" applyAlignment="1" applyProtection="1">
      <alignment horizontal="right" vertical="center" wrapText="1"/>
      <protection locked="0"/>
    </xf>
    <xf numFmtId="43" fontId="0" fillId="0" borderId="0" xfId="1" applyFont="1" applyAlignment="1">
      <alignment horizontal="center" vertical="top" wrapText="1"/>
    </xf>
    <xf numFmtId="0" fontId="1" fillId="0" borderId="33" xfId="0" applyFont="1" applyBorder="1" applyAlignment="1">
      <alignment horizontal="right" vertical="center" wrapText="1"/>
    </xf>
    <xf numFmtId="43" fontId="8" fillId="0" borderId="36" xfId="1" applyFont="1" applyBorder="1" applyAlignment="1" applyProtection="1">
      <alignment horizontal="right" vertical="center" wrapText="1"/>
      <protection locked="0"/>
    </xf>
    <xf numFmtId="0" fontId="3" fillId="0" borderId="0" xfId="1" applyNumberFormat="1" applyAlignment="1">
      <alignment horizontal="center" vertical="top"/>
    </xf>
    <xf numFmtId="0" fontId="1" fillId="0" borderId="0" xfId="1" applyNumberFormat="1" applyFont="1" applyAlignment="1">
      <alignment horizontal="right" vertical="center"/>
    </xf>
    <xf numFmtId="0" fontId="0" fillId="0" borderId="0" xfId="0" applyBorder="1" applyAlignment="1">
      <alignment horizontal="center" vertical="top" wrapText="1"/>
    </xf>
    <xf numFmtId="43" fontId="1" fillId="0" borderId="0" xfId="1" applyFont="1" applyFill="1" applyAlignment="1">
      <alignment horizontal="right" vertical="top" wrapText="1"/>
    </xf>
    <xf numFmtId="43" fontId="1" fillId="0" borderId="53" xfId="1" applyFont="1" applyBorder="1" applyAlignment="1">
      <alignment horizontal="center" vertical="top" wrapText="1"/>
    </xf>
    <xf numFmtId="43" fontId="1" fillId="0" borderId="54" xfId="1" applyFont="1" applyBorder="1" applyAlignment="1">
      <alignment horizontal="center" vertical="top" wrapText="1"/>
    </xf>
    <xf numFmtId="43" fontId="1" fillId="0" borderId="55" xfId="1" applyFont="1" applyBorder="1" applyAlignment="1">
      <alignment horizontal="center" vertical="top" wrapText="1"/>
    </xf>
    <xf numFmtId="43" fontId="0" fillId="0" borderId="51" xfId="1" applyFont="1" applyBorder="1" applyAlignment="1">
      <alignment horizontal="center" vertical="top" wrapText="1"/>
    </xf>
    <xf numFmtId="43" fontId="0" fillId="0" borderId="56" xfId="1" applyFont="1" applyBorder="1" applyAlignment="1">
      <alignment horizontal="center" vertical="top" wrapText="1"/>
    </xf>
    <xf numFmtId="43" fontId="1" fillId="0" borderId="57" xfId="1" applyFont="1" applyBorder="1" applyAlignment="1">
      <alignment horizontal="center" vertical="top" wrapText="1"/>
    </xf>
    <xf numFmtId="43" fontId="1" fillId="0" borderId="58" xfId="1" quotePrefix="1" applyFont="1" applyBorder="1" applyAlignment="1">
      <alignment horizontal="center" vertical="top" wrapText="1"/>
    </xf>
    <xf numFmtId="43" fontId="0" fillId="0" borderId="54" xfId="1" applyFont="1" applyBorder="1" applyAlignment="1">
      <alignment horizontal="center" vertical="top" wrapText="1"/>
    </xf>
    <xf numFmtId="43" fontId="5" fillId="0" borderId="51" xfId="1" applyFont="1" applyBorder="1" applyAlignment="1">
      <alignment horizontal="center" vertical="top" wrapText="1"/>
    </xf>
    <xf numFmtId="43" fontId="1" fillId="0" borderId="57" xfId="1" quotePrefix="1" applyFont="1" applyBorder="1" applyAlignment="1">
      <alignment horizontal="center" vertical="top" wrapText="1"/>
    </xf>
    <xf numFmtId="43" fontId="1" fillId="0" borderId="59" xfId="1" applyFont="1" applyBorder="1" applyAlignment="1">
      <alignment horizontal="center" vertical="top" wrapText="1"/>
    </xf>
    <xf numFmtId="43" fontId="0" fillId="0" borderId="55" xfId="1" applyFont="1" applyBorder="1" applyAlignment="1">
      <alignment horizontal="center" vertical="top" wrapText="1"/>
    </xf>
    <xf numFmtId="43" fontId="1" fillId="0" borderId="59" xfId="1" quotePrefix="1" applyFont="1" applyBorder="1" applyAlignment="1">
      <alignment horizontal="center" vertical="top" wrapText="1"/>
    </xf>
    <xf numFmtId="43" fontId="0" fillId="0" borderId="58" xfId="1" applyFont="1" applyBorder="1" applyAlignment="1">
      <alignment horizontal="center" vertical="top" wrapText="1"/>
    </xf>
    <xf numFmtId="43" fontId="3" fillId="0" borderId="58" xfId="1" applyFont="1" applyBorder="1" applyAlignment="1">
      <alignment horizontal="center" vertical="top" wrapText="1"/>
    </xf>
    <xf numFmtId="43" fontId="0" fillId="0" borderId="0" xfId="1" applyFont="1" applyBorder="1" applyAlignment="1">
      <alignment vertical="top" wrapText="1"/>
    </xf>
    <xf numFmtId="0" fontId="0" fillId="0" borderId="0" xfId="1" applyNumberFormat="1" applyFont="1" applyAlignment="1" applyProtection="1">
      <alignment vertical="center" wrapText="1"/>
      <protection locked="0"/>
    </xf>
    <xf numFmtId="0" fontId="1" fillId="0" borderId="0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Border="1" applyAlignment="1">
      <alignment horizontal="right" vertical="center" wrapText="1"/>
    </xf>
    <xf numFmtId="0" fontId="6" fillId="0" borderId="0" xfId="1" applyNumberFormat="1" applyFont="1" applyFill="1" applyAlignment="1">
      <alignment horizontal="center" vertical="top"/>
    </xf>
    <xf numFmtId="0" fontId="6" fillId="0" borderId="0" xfId="0" applyNumberFormat="1" applyFont="1" applyFill="1" applyAlignment="1">
      <alignment horizontal="center" vertical="top"/>
    </xf>
    <xf numFmtId="0" fontId="0" fillId="0" borderId="0" xfId="0" applyNumberFormat="1" applyFill="1" applyAlignment="1">
      <alignment vertical="top" wrapText="1"/>
    </xf>
    <xf numFmtId="0" fontId="1" fillId="0" borderId="0" xfId="1" applyNumberFormat="1" applyFont="1" applyAlignment="1">
      <alignment vertical="center"/>
    </xf>
    <xf numFmtId="0" fontId="0" fillId="0" borderId="0" xfId="1" applyNumberFormat="1" applyFont="1" applyAlignment="1">
      <alignment vertical="center" wrapText="1"/>
    </xf>
    <xf numFmtId="165" fontId="12" fillId="0" borderId="60" xfId="1" applyNumberFormat="1" applyFont="1" applyBorder="1" applyAlignment="1">
      <alignment horizontal="center" vertical="top"/>
    </xf>
    <xf numFmtId="165" fontId="12" fillId="0" borderId="61" xfId="1" applyNumberFormat="1" applyFont="1" applyBorder="1" applyAlignment="1">
      <alignment horizontal="center" vertical="top"/>
    </xf>
    <xf numFmtId="165" fontId="10" fillId="0" borderId="40" xfId="1" applyNumberFormat="1" applyFont="1" applyBorder="1" applyAlignment="1">
      <alignment horizontal="center" vertical="top"/>
    </xf>
    <xf numFmtId="165" fontId="10" fillId="0" borderId="41" xfId="1" applyNumberFormat="1" applyFont="1" applyBorder="1" applyAlignment="1">
      <alignment horizontal="center" vertical="top"/>
    </xf>
    <xf numFmtId="165" fontId="10" fillId="0" borderId="40" xfId="1" applyNumberFormat="1" applyFont="1" applyFill="1" applyBorder="1" applyAlignment="1">
      <alignment horizontal="center" vertical="top"/>
    </xf>
    <xf numFmtId="165" fontId="10" fillId="0" borderId="41" xfId="1" applyNumberFormat="1" applyFont="1" applyFill="1" applyBorder="1" applyAlignment="1">
      <alignment horizontal="center" vertical="top"/>
    </xf>
    <xf numFmtId="165" fontId="10" fillId="0" borderId="0" xfId="1" applyNumberFormat="1" applyFont="1" applyAlignment="1">
      <alignment horizontal="center" vertical="top"/>
    </xf>
    <xf numFmtId="165" fontId="10" fillId="0" borderId="33" xfId="1" applyNumberFormat="1" applyFont="1" applyFill="1" applyBorder="1" applyAlignment="1">
      <alignment horizontal="center" vertical="top"/>
    </xf>
    <xf numFmtId="165" fontId="10" fillId="0" borderId="36" xfId="1" applyNumberFormat="1" applyFont="1" applyFill="1" applyBorder="1" applyAlignment="1">
      <alignment horizontal="center" vertical="top"/>
    </xf>
    <xf numFmtId="0" fontId="12" fillId="0" borderId="0" xfId="1" applyNumberFormat="1" applyFont="1" applyAlignment="1">
      <alignment vertical="center"/>
    </xf>
    <xf numFmtId="0" fontId="10" fillId="0" borderId="0" xfId="1" applyNumberFormat="1" applyFont="1" applyBorder="1" applyAlignment="1">
      <alignment wrapText="1"/>
    </xf>
    <xf numFmtId="0" fontId="10" fillId="0" borderId="6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" fillId="0" borderId="0" xfId="0" applyNumberFormat="1" applyFont="1" applyAlignment="1">
      <alignment horizontal="center" vertical="top"/>
    </xf>
    <xf numFmtId="0" fontId="10" fillId="0" borderId="28" xfId="0" applyFont="1" applyFill="1" applyBorder="1" applyAlignment="1" applyProtection="1">
      <alignment horizontal="center" vertical="center"/>
      <protection locked="0"/>
    </xf>
    <xf numFmtId="0" fontId="10" fillId="0" borderId="3" xfId="0" applyFont="1" applyFill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top"/>
    </xf>
    <xf numFmtId="0" fontId="11" fillId="0" borderId="0" xfId="4" applyNumberFormat="1" applyFill="1" applyBorder="1" applyAlignment="1">
      <alignment vertical="top"/>
    </xf>
    <xf numFmtId="0" fontId="10" fillId="0" borderId="0" xfId="1" applyNumberFormat="1" applyFont="1" applyFill="1" applyBorder="1" applyAlignment="1">
      <alignment vertical="top"/>
    </xf>
    <xf numFmtId="165" fontId="10" fillId="0" borderId="0" xfId="1" applyNumberFormat="1" applyFont="1" applyBorder="1" applyAlignment="1">
      <alignment horizontal="center" vertical="top"/>
    </xf>
    <xf numFmtId="0" fontId="11" fillId="0" borderId="0" xfId="4" applyNumberFormat="1" applyFill="1" applyBorder="1" applyAlignment="1">
      <alignment horizontal="left" vertical="top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1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top"/>
    </xf>
    <xf numFmtId="43" fontId="0" fillId="0" borderId="0" xfId="1" applyFont="1" applyBorder="1" applyAlignment="1" applyProtection="1">
      <alignment horizontal="right" vertical="center"/>
      <protection locked="0"/>
    </xf>
    <xf numFmtId="43" fontId="0" fillId="0" borderId="0" xfId="1" applyFont="1" applyBorder="1" applyAlignment="1" applyProtection="1">
      <alignment horizontal="center" vertical="center"/>
      <protection locked="0"/>
    </xf>
    <xf numFmtId="0" fontId="0" fillId="0" borderId="50" xfId="1" applyNumberFormat="1" applyFont="1" applyBorder="1" applyAlignment="1">
      <alignment vertical="center"/>
    </xf>
    <xf numFmtId="0" fontId="0" fillId="0" borderId="50" xfId="1" applyNumberFormat="1" applyFont="1" applyBorder="1" applyAlignment="1" applyProtection="1">
      <alignment horizontal="center" vertical="center"/>
      <protection locked="0"/>
    </xf>
    <xf numFmtId="0" fontId="0" fillId="0" borderId="50" xfId="1" applyNumberFormat="1" applyFont="1" applyBorder="1" applyAlignment="1" applyProtection="1">
      <alignment vertical="center"/>
      <protection locked="0"/>
    </xf>
    <xf numFmtId="43" fontId="8" fillId="0" borderId="0" xfId="1" applyFont="1" applyBorder="1" applyAlignment="1" applyProtection="1">
      <alignment horizontal="right" vertical="center"/>
      <protection locked="0"/>
    </xf>
    <xf numFmtId="43" fontId="8" fillId="0" borderId="0" xfId="1" applyFont="1" applyBorder="1" applyAlignment="1" applyProtection="1">
      <alignment horizontal="center" vertical="center"/>
      <protection locked="0"/>
    </xf>
    <xf numFmtId="0" fontId="0" fillId="0" borderId="52" xfId="1" applyNumberFormat="1" applyFont="1" applyBorder="1" applyAlignment="1">
      <alignment vertical="center"/>
    </xf>
    <xf numFmtId="0" fontId="0" fillId="0" borderId="0" xfId="1" applyNumberFormat="1" applyFont="1" applyAlignment="1" applyProtection="1">
      <alignment vertical="center"/>
      <protection locked="0"/>
    </xf>
    <xf numFmtId="0" fontId="0" fillId="0" borderId="0" xfId="1" applyNumberFormat="1" applyFont="1" applyAlignment="1" applyProtection="1">
      <alignment horizontal="center" vertical="center"/>
      <protection locked="0"/>
    </xf>
    <xf numFmtId="0" fontId="0" fillId="0" borderId="52" xfId="1" applyNumberFormat="1" applyFont="1" applyBorder="1" applyAlignment="1">
      <alignment horizontal="center" vertical="center"/>
    </xf>
    <xf numFmtId="0" fontId="0" fillId="0" borderId="52" xfId="1" applyNumberFormat="1" applyFont="1" applyBorder="1" applyAlignment="1" applyProtection="1">
      <alignment horizontal="center" vertical="center"/>
      <protection locked="0"/>
    </xf>
    <xf numFmtId="0" fontId="0" fillId="0" borderId="50" xfId="1" applyNumberFormat="1" applyFont="1" applyBorder="1" applyAlignment="1">
      <alignment horizontal="center" vertical="center"/>
    </xf>
    <xf numFmtId="0" fontId="0" fillId="0" borderId="0" xfId="1" applyNumberFormat="1" applyFont="1" applyBorder="1" applyAlignment="1">
      <alignment vertical="center"/>
    </xf>
    <xf numFmtId="0" fontId="0" fillId="0" borderId="0" xfId="1" applyNumberFormat="1" applyFont="1" applyBorder="1" applyAlignment="1" applyProtection="1">
      <alignment horizontal="center" vertical="center"/>
      <protection locked="0"/>
    </xf>
    <xf numFmtId="0" fontId="1" fillId="0" borderId="0" xfId="1" applyNumberFormat="1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6" fillId="0" borderId="0" xfId="1" applyNumberFormat="1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>
      <alignment horizontal="right" vertical="top"/>
    </xf>
    <xf numFmtId="165" fontId="10" fillId="0" borderId="67" xfId="1" applyNumberFormat="1" applyFont="1" applyFill="1" applyBorder="1" applyAlignment="1" applyProtection="1">
      <alignment horizontal="center" vertical="center"/>
      <protection locked="0"/>
    </xf>
    <xf numFmtId="165" fontId="10" fillId="0" borderId="18" xfId="1" applyNumberFormat="1" applyFont="1" applyFill="1" applyBorder="1" applyAlignment="1" applyProtection="1">
      <alignment horizontal="center" vertical="center"/>
      <protection locked="0"/>
    </xf>
    <xf numFmtId="165" fontId="10" fillId="0" borderId="27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top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vertical="top" wrapText="1"/>
    </xf>
    <xf numFmtId="0" fontId="0" fillId="0" borderId="4" xfId="0" applyNumberFormat="1" applyBorder="1" applyAlignment="1">
      <alignment horizontal="center" vertical="top"/>
    </xf>
    <xf numFmtId="0" fontId="0" fillId="0" borderId="5" xfId="0" applyNumberFormat="1" applyBorder="1" applyAlignment="1">
      <alignment horizontal="center" vertical="top"/>
    </xf>
    <xf numFmtId="0" fontId="0" fillId="0" borderId="6" xfId="0" applyNumberFormat="1" applyBorder="1" applyAlignment="1">
      <alignment vertical="top" wrapText="1"/>
    </xf>
    <xf numFmtId="0" fontId="1" fillId="0" borderId="9" xfId="0" applyNumberFormat="1" applyFont="1" applyBorder="1" applyAlignment="1">
      <alignment vertical="top" wrapText="1"/>
    </xf>
    <xf numFmtId="0" fontId="1" fillId="0" borderId="7" xfId="0" applyNumberFormat="1" applyFont="1" applyBorder="1" applyAlignment="1">
      <alignment horizontal="center" vertical="top"/>
    </xf>
    <xf numFmtId="0" fontId="1" fillId="0" borderId="8" xfId="0" applyNumberFormat="1" applyFont="1" applyBorder="1" applyAlignment="1">
      <alignment horizontal="center" vertical="top"/>
    </xf>
    <xf numFmtId="0" fontId="12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8" xfId="1" applyNumberFormat="1" applyFont="1" applyFill="1" applyBorder="1" applyAlignment="1" applyProtection="1">
      <alignment horizontal="center" vertical="center"/>
      <protection locked="0"/>
    </xf>
    <xf numFmtId="0" fontId="12" fillId="0" borderId="0" xfId="1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 wrapText="1"/>
    </xf>
    <xf numFmtId="166" fontId="1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43" fontId="0" fillId="0" borderId="0" xfId="1" applyFont="1" applyAlignment="1">
      <alignment horizontal="right" vertical="center" wrapText="1"/>
    </xf>
    <xf numFmtId="165" fontId="1" fillId="0" borderId="21" xfId="1" applyNumberFormat="1" applyFont="1" applyBorder="1" applyAlignment="1">
      <alignment horizontal="center" vertical="center" wrapText="1"/>
    </xf>
    <xf numFmtId="165" fontId="4" fillId="0" borderId="22" xfId="1" applyNumberFormat="1" applyFont="1" applyBorder="1" applyAlignment="1">
      <alignment horizontal="center" vertical="center" wrapText="1"/>
    </xf>
    <xf numFmtId="165" fontId="1" fillId="0" borderId="22" xfId="1" applyNumberFormat="1" applyFont="1" applyBorder="1" applyAlignment="1">
      <alignment horizontal="center" vertical="center" wrapText="1"/>
    </xf>
    <xf numFmtId="166" fontId="1" fillId="0" borderId="23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Font="1" applyBorder="1" applyAlignment="1">
      <alignment horizontal="center" vertical="top" wrapText="1"/>
    </xf>
    <xf numFmtId="165" fontId="1" fillId="0" borderId="4" xfId="1" applyNumberFormat="1" applyFont="1" applyFill="1" applyBorder="1" applyAlignment="1">
      <alignment horizontal="left" vertical="top"/>
    </xf>
    <xf numFmtId="0" fontId="9" fillId="0" borderId="21" xfId="1" applyNumberFormat="1" applyFont="1" applyBorder="1" applyAlignment="1" applyProtection="1">
      <alignment horizontal="left" vertical="top" wrapText="1" shrinkToFit="1"/>
      <protection locked="0"/>
    </xf>
    <xf numFmtId="0" fontId="9" fillId="0" borderId="22" xfId="1" applyNumberFormat="1" applyFont="1" applyBorder="1" applyAlignment="1" applyProtection="1">
      <alignment horizontal="left" vertical="top" wrapText="1" shrinkToFit="1"/>
      <protection locked="0"/>
    </xf>
    <xf numFmtId="0" fontId="9" fillId="0" borderId="23" xfId="1" applyNumberFormat="1" applyFont="1" applyBorder="1" applyAlignment="1" applyProtection="1">
      <alignment horizontal="left" vertical="top" wrapText="1" shrinkToFit="1"/>
      <protection locked="0"/>
    </xf>
    <xf numFmtId="0" fontId="9" fillId="0" borderId="42" xfId="1" applyNumberFormat="1" applyFont="1" applyBorder="1" applyAlignment="1" applyProtection="1">
      <alignment horizontal="left" vertical="top" wrapText="1" shrinkToFit="1"/>
      <protection locked="0"/>
    </xf>
    <xf numFmtId="0" fontId="9" fillId="0" borderId="0" xfId="1" applyNumberFormat="1" applyFont="1" applyBorder="1" applyAlignment="1" applyProtection="1">
      <alignment horizontal="left" vertical="top" wrapText="1" shrinkToFit="1"/>
      <protection locked="0"/>
    </xf>
    <xf numFmtId="0" fontId="9" fillId="0" borderId="43" xfId="1" applyNumberFormat="1" applyFont="1" applyBorder="1" applyAlignment="1" applyProtection="1">
      <alignment horizontal="left" vertical="top" wrapText="1" shrinkToFit="1"/>
      <protection locked="0"/>
    </xf>
    <xf numFmtId="0" fontId="9" fillId="0" borderId="44" xfId="1" applyNumberFormat="1" applyFont="1" applyBorder="1" applyAlignment="1" applyProtection="1">
      <alignment horizontal="left" vertical="top" wrapText="1" shrinkToFit="1"/>
      <protection locked="0"/>
    </xf>
    <xf numFmtId="0" fontId="9" fillId="0" borderId="39" xfId="1" applyNumberFormat="1" applyFont="1" applyBorder="1" applyAlignment="1" applyProtection="1">
      <alignment horizontal="left" vertical="top" wrapText="1" shrinkToFit="1"/>
      <protection locked="0"/>
    </xf>
    <xf numFmtId="0" fontId="9" fillId="0" borderId="45" xfId="1" applyNumberFormat="1" applyFont="1" applyBorder="1" applyAlignment="1" applyProtection="1">
      <alignment horizontal="left" vertical="top" wrapText="1" shrinkToFit="1"/>
      <protection locked="0"/>
    </xf>
    <xf numFmtId="0" fontId="11" fillId="0" borderId="65" xfId="4" applyNumberFormat="1" applyFill="1" applyBorder="1" applyAlignment="1">
      <alignment horizontal="left" vertical="top"/>
    </xf>
    <xf numFmtId="0" fontId="11" fillId="0" borderId="66" xfId="4" applyNumberFormat="1" applyFill="1" applyBorder="1" applyAlignment="1">
      <alignment horizontal="left" vertical="top"/>
    </xf>
    <xf numFmtId="165" fontId="7" fillId="0" borderId="22" xfId="1" applyNumberFormat="1" applyFont="1" applyBorder="1" applyAlignment="1">
      <alignment horizontal="center" vertical="top"/>
    </xf>
    <xf numFmtId="165" fontId="0" fillId="0" borderId="37" xfId="1" applyNumberFormat="1" applyFont="1" applyBorder="1" applyAlignment="1">
      <alignment horizontal="center" vertical="top" wrapText="1"/>
    </xf>
    <xf numFmtId="165" fontId="0" fillId="0" borderId="20" xfId="1" applyNumberFormat="1" applyFont="1" applyBorder="1" applyAlignment="1">
      <alignment horizontal="center" vertical="top" wrapText="1"/>
    </xf>
    <xf numFmtId="165" fontId="0" fillId="0" borderId="38" xfId="1" applyNumberFormat="1" applyFont="1" applyBorder="1" applyAlignment="1">
      <alignment horizontal="center" vertical="top" wrapText="1"/>
    </xf>
    <xf numFmtId="165" fontId="0" fillId="0" borderId="37" xfId="1" applyNumberFormat="1" applyFont="1" applyFill="1" applyBorder="1" applyAlignment="1">
      <alignment horizontal="center" vertical="top" wrapText="1"/>
    </xf>
    <xf numFmtId="165" fontId="0" fillId="0" borderId="20" xfId="1" applyNumberFormat="1" applyFont="1" applyFill="1" applyBorder="1" applyAlignment="1">
      <alignment horizontal="center" vertical="top" wrapText="1"/>
    </xf>
    <xf numFmtId="165" fontId="0" fillId="0" borderId="38" xfId="1" applyNumberFormat="1" applyFont="1" applyFill="1" applyBorder="1" applyAlignment="1">
      <alignment horizontal="center" vertical="top" wrapText="1"/>
    </xf>
    <xf numFmtId="0" fontId="0" fillId="0" borderId="22" xfId="0" applyNumberFormat="1" applyBorder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" fillId="0" borderId="0" xfId="0" applyFont="1" applyBorder="1" applyAlignment="1">
      <alignment horizontal="center" vertical="top"/>
    </xf>
    <xf numFmtId="0" fontId="10" fillId="0" borderId="65" xfId="1" applyNumberFormat="1" applyFont="1" applyFill="1" applyBorder="1" applyAlignment="1" applyProtection="1">
      <alignment horizontal="left" vertical="center" wrapText="1"/>
      <protection locked="0"/>
    </xf>
    <xf numFmtId="0" fontId="10" fillId="0" borderId="66" xfId="1" applyNumberFormat="1" applyFont="1" applyFill="1" applyBorder="1" applyAlignment="1" applyProtection="1">
      <alignment horizontal="left" vertical="center" wrapText="1"/>
      <protection locked="0"/>
    </xf>
    <xf numFmtId="165" fontId="12" fillId="0" borderId="46" xfId="1" applyNumberFormat="1" applyFont="1" applyBorder="1" applyAlignment="1">
      <alignment horizontal="center" vertical="top"/>
    </xf>
    <xf numFmtId="165" fontId="12" fillId="0" borderId="48" xfId="1" applyNumberFormat="1" applyFont="1" applyBorder="1" applyAlignment="1">
      <alignment horizontal="center" vertical="top"/>
    </xf>
    <xf numFmtId="0" fontId="10" fillId="0" borderId="49" xfId="0" applyFont="1" applyBorder="1" applyAlignment="1">
      <alignment horizontal="left" vertical="center" wrapText="1"/>
    </xf>
    <xf numFmtId="0" fontId="10" fillId="0" borderId="64" xfId="0" applyFont="1" applyBorder="1" applyAlignment="1">
      <alignment horizontal="left" vertical="center" wrapText="1"/>
    </xf>
    <xf numFmtId="0" fontId="12" fillId="0" borderId="46" xfId="1" applyNumberFormat="1" applyFont="1" applyBorder="1" applyAlignment="1">
      <alignment horizontal="center" vertical="top"/>
    </xf>
    <xf numFmtId="0" fontId="12" fillId="0" borderId="47" xfId="1" applyNumberFormat="1" applyFont="1" applyBorder="1" applyAlignment="1">
      <alignment horizontal="center" vertical="top"/>
    </xf>
    <xf numFmtId="0" fontId="12" fillId="0" borderId="48" xfId="1" applyNumberFormat="1" applyFont="1" applyBorder="1" applyAlignment="1">
      <alignment horizontal="center" vertical="top"/>
    </xf>
    <xf numFmtId="0" fontId="11" fillId="0" borderId="37" xfId="4" applyNumberFormat="1" applyFill="1" applyBorder="1" applyAlignment="1">
      <alignment horizontal="left" vertical="top"/>
    </xf>
    <xf numFmtId="0" fontId="11" fillId="0" borderId="63" xfId="4" applyNumberFormat="1" applyFill="1" applyBorder="1" applyAlignment="1">
      <alignment horizontal="left" vertical="top"/>
    </xf>
    <xf numFmtId="165" fontId="10" fillId="0" borderId="46" xfId="1" applyNumberFormat="1" applyFont="1" applyBorder="1" applyAlignment="1">
      <alignment horizontal="center" vertical="top"/>
    </xf>
    <xf numFmtId="165" fontId="10" fillId="0" borderId="48" xfId="1" applyNumberFormat="1" applyFont="1" applyBorder="1" applyAlignment="1">
      <alignment horizontal="center" vertical="top"/>
    </xf>
    <xf numFmtId="0" fontId="10" fillId="0" borderId="37" xfId="0" applyFont="1" applyBorder="1" applyAlignment="1">
      <alignment horizontal="left" vertical="center"/>
    </xf>
    <xf numFmtId="0" fontId="10" fillId="0" borderId="63" xfId="0" applyFont="1" applyBorder="1" applyAlignment="1">
      <alignment horizontal="left" vertical="center"/>
    </xf>
    <xf numFmtId="0" fontId="10" fillId="0" borderId="37" xfId="1" applyNumberFormat="1" applyFont="1" applyFill="1" applyBorder="1" applyAlignment="1" applyProtection="1">
      <alignment horizontal="left" vertical="center" wrapText="1"/>
      <protection locked="0"/>
    </xf>
    <xf numFmtId="0" fontId="10" fillId="0" borderId="63" xfId="1" applyNumberFormat="1" applyFont="1" applyFill="1" applyBorder="1" applyAlignment="1" applyProtection="1">
      <alignment horizontal="left" vertical="center" wrapText="1"/>
      <protection locked="0"/>
    </xf>
    <xf numFmtId="0" fontId="10" fillId="0" borderId="49" xfId="1" applyNumberFormat="1" applyFont="1" applyFill="1" applyBorder="1" applyAlignment="1">
      <alignment horizontal="left" vertical="center" wrapText="1"/>
    </xf>
    <xf numFmtId="0" fontId="10" fillId="0" borderId="64" xfId="1" applyNumberFormat="1" applyFont="1" applyFill="1" applyBorder="1" applyAlignment="1">
      <alignment horizontal="left" vertical="center" wrapText="1"/>
    </xf>
    <xf numFmtId="0" fontId="12" fillId="0" borderId="46" xfId="0" applyNumberFormat="1" applyFont="1" applyBorder="1" applyAlignment="1">
      <alignment horizontal="center" vertical="top"/>
    </xf>
    <xf numFmtId="0" fontId="12" fillId="0" borderId="47" xfId="0" applyNumberFormat="1" applyFont="1" applyBorder="1" applyAlignment="1">
      <alignment horizontal="center" vertical="top"/>
    </xf>
    <xf numFmtId="43" fontId="8" fillId="0" borderId="0" xfId="1" applyFont="1" applyBorder="1" applyAlignment="1" applyProtection="1">
      <alignment horizontal="right" vertical="center" wrapText="1"/>
      <protection locked="0"/>
    </xf>
    <xf numFmtId="0" fontId="1" fillId="0" borderId="22" xfId="0" applyFont="1" applyBorder="1" applyAlignment="1">
      <alignment horizontal="right" vertical="center" wrapText="1"/>
    </xf>
  </cellXfs>
  <cellStyles count="5">
    <cellStyle name="Comma" xfId="1" builtinId="3"/>
    <cellStyle name="Currency" xfId="2" builtinId="4"/>
    <cellStyle name="Hyperlink" xfId="4" builtinId="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16510</xdr:colOff>
      <xdr:row>7</xdr:row>
      <xdr:rowOff>90170</xdr:rowOff>
    </xdr:from>
    <xdr:to>
      <xdr:col>10</xdr:col>
      <xdr:colOff>0</xdr:colOff>
      <xdr:row>7</xdr:row>
      <xdr:rowOff>90170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B92A5A51-794D-4C8B-B7E1-C729C97757C3}"/>
            </a:ext>
          </a:extLst>
        </xdr:cNvPr>
        <xdr:cNvCxnSpPr/>
      </xdr:nvCxnSpPr>
      <xdr:spPr>
        <a:xfrm>
          <a:off x="8843010" y="1360170"/>
          <a:ext cx="356489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xpress.illion.com.au/about" TargetMode="External"/><Relationship Id="rId1" Type="http://schemas.openxmlformats.org/officeDocument/2006/relationships/hyperlink" Target="http://xweb.bcipa.qld.gov.au/ars_xweb/Pages/det_search.aspx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91"/>
  <sheetViews>
    <sheetView tabSelected="1" zoomScale="75" zoomScaleNormal="75" workbookViewId="0">
      <pane xSplit="1" ySplit="20" topLeftCell="B21" activePane="bottomRight" state="frozen"/>
      <selection activeCell="D61" sqref="D61"/>
      <selection pane="topRight" activeCell="D61" sqref="D61"/>
      <selection pane="bottomLeft" activeCell="D61" sqref="D61"/>
      <selection pane="bottomRight" activeCell="D6" sqref="D6"/>
    </sheetView>
  </sheetViews>
  <sheetFormatPr defaultColWidth="9.140625" defaultRowHeight="15" x14ac:dyDescent="0.25"/>
  <cols>
    <col min="1" max="1" width="14.28515625" style="1" customWidth="1"/>
    <col min="2" max="2" width="40.7109375" style="16" customWidth="1"/>
    <col min="3" max="3" width="40.7109375" style="4" customWidth="1"/>
    <col min="4" max="4" width="12.7109375" style="142" customWidth="1"/>
    <col min="5" max="7" width="12.7109375" style="55" customWidth="1"/>
    <col min="8" max="8" width="14.42578125" style="55" bestFit="1" customWidth="1"/>
    <col min="9" max="20" width="12.7109375" style="55" customWidth="1"/>
    <col min="21" max="21" width="40.7109375" style="1" customWidth="1"/>
    <col min="22" max="16384" width="9.140625" style="1"/>
  </cols>
  <sheetData>
    <row r="1" spans="1:23" s="131" customFormat="1" ht="15.75" thickBot="1" x14ac:dyDescent="0.3">
      <c r="A1" s="127" t="s">
        <v>60</v>
      </c>
      <c r="B1" s="128"/>
      <c r="C1" s="129"/>
      <c r="D1" s="148"/>
      <c r="E1" s="130"/>
      <c r="F1" s="130"/>
      <c r="G1" s="130"/>
      <c r="T1" s="130"/>
      <c r="U1" s="169"/>
    </row>
    <row r="2" spans="1:23" s="131" customFormat="1" x14ac:dyDescent="0.25">
      <c r="A2" s="127" t="s">
        <v>14</v>
      </c>
      <c r="B2" s="128"/>
      <c r="C2" s="138" t="s">
        <v>62</v>
      </c>
      <c r="D2" s="139" t="s">
        <v>150</v>
      </c>
      <c r="E2" s="136" t="s">
        <v>82</v>
      </c>
      <c r="F2" s="245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7"/>
      <c r="U2" s="170"/>
    </row>
    <row r="3" spans="1:23" s="131" customFormat="1" x14ac:dyDescent="0.25">
      <c r="A3" s="132" t="s">
        <v>78</v>
      </c>
      <c r="B3" s="128" t="s">
        <v>118</v>
      </c>
      <c r="C3" s="140" t="s">
        <v>63</v>
      </c>
      <c r="D3" s="141">
        <v>31920</v>
      </c>
      <c r="E3" s="142"/>
      <c r="F3" s="248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50"/>
      <c r="U3" s="170"/>
    </row>
    <row r="4" spans="1:23" s="131" customFormat="1" x14ac:dyDescent="0.25">
      <c r="A4" s="125" t="s">
        <v>0</v>
      </c>
      <c r="B4" s="166" t="s">
        <v>119</v>
      </c>
      <c r="C4" s="140" t="s">
        <v>83</v>
      </c>
      <c r="D4" s="141">
        <v>36416</v>
      </c>
      <c r="E4" s="142"/>
      <c r="F4" s="248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49"/>
      <c r="S4" s="249"/>
      <c r="T4" s="250"/>
      <c r="U4" s="171"/>
    </row>
    <row r="5" spans="1:23" s="131" customFormat="1" ht="15.75" thickBot="1" x14ac:dyDescent="0.3">
      <c r="A5" s="125"/>
      <c r="B5" s="166"/>
      <c r="C5" s="143" t="s">
        <v>64</v>
      </c>
      <c r="D5" s="144">
        <v>-4496</v>
      </c>
      <c r="E5" s="142"/>
      <c r="F5" s="248"/>
      <c r="G5" s="249"/>
      <c r="H5" s="249"/>
      <c r="I5" s="249"/>
      <c r="J5" s="249"/>
      <c r="K5" s="249"/>
      <c r="L5" s="249"/>
      <c r="M5" s="249"/>
      <c r="N5" s="249"/>
      <c r="O5" s="249"/>
      <c r="P5" s="249"/>
      <c r="Q5" s="249"/>
      <c r="R5" s="249"/>
      <c r="S5" s="249"/>
      <c r="T5" s="250"/>
      <c r="U5" s="171"/>
    </row>
    <row r="6" spans="1:23" s="131" customFormat="1" x14ac:dyDescent="0.25">
      <c r="A6" s="125"/>
      <c r="B6" s="168"/>
      <c r="C6" s="288"/>
      <c r="D6" s="287"/>
      <c r="E6" s="142"/>
      <c r="F6" s="248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50"/>
      <c r="U6" s="133"/>
    </row>
    <row r="7" spans="1:23" s="131" customFormat="1" ht="15.75" thickBot="1" x14ac:dyDescent="0.3">
      <c r="A7" s="125"/>
      <c r="B7" s="168"/>
      <c r="C7" s="168"/>
      <c r="D7" s="287"/>
      <c r="E7" s="4"/>
      <c r="F7" s="251"/>
      <c r="G7" s="252"/>
      <c r="H7" s="252"/>
      <c r="I7" s="252"/>
      <c r="J7" s="252"/>
      <c r="K7" s="252"/>
      <c r="L7" s="252"/>
      <c r="M7" s="252"/>
      <c r="N7" s="252"/>
      <c r="O7" s="252"/>
      <c r="P7" s="252"/>
      <c r="Q7" s="252"/>
      <c r="R7" s="252"/>
      <c r="S7" s="252"/>
      <c r="T7" s="253"/>
      <c r="U7" s="133"/>
    </row>
    <row r="8" spans="1:23" s="131" customFormat="1" ht="15.75" thickBot="1" x14ac:dyDescent="0.3">
      <c r="A8" s="215" t="s">
        <v>116</v>
      </c>
      <c r="B8" s="168"/>
      <c r="C8" s="167"/>
      <c r="D8" s="147"/>
      <c r="F8" s="132" t="s">
        <v>117</v>
      </c>
      <c r="U8" s="133"/>
    </row>
    <row r="9" spans="1:23" s="131" customFormat="1" ht="15.75" thickBot="1" x14ac:dyDescent="0.3">
      <c r="B9" s="218" t="s">
        <v>79</v>
      </c>
      <c r="C9" s="198" t="s">
        <v>61</v>
      </c>
      <c r="D9" s="187" t="s">
        <v>80</v>
      </c>
      <c r="G9" s="265" t="s">
        <v>79</v>
      </c>
      <c r="H9" s="265"/>
      <c r="I9" s="198" t="s">
        <v>61</v>
      </c>
      <c r="J9" s="187" t="s">
        <v>80</v>
      </c>
      <c r="K9" s="268" t="s">
        <v>74</v>
      </c>
      <c r="L9" s="269"/>
      <c r="M9" s="272" t="s">
        <v>84</v>
      </c>
      <c r="N9" s="273"/>
      <c r="O9" s="274"/>
      <c r="P9" s="285" t="s">
        <v>99</v>
      </c>
      <c r="Q9" s="286"/>
      <c r="R9" s="286"/>
      <c r="S9" s="229" t="s">
        <v>102</v>
      </c>
      <c r="T9" s="230" t="s">
        <v>103</v>
      </c>
      <c r="U9" s="228" t="s">
        <v>1</v>
      </c>
    </row>
    <row r="10" spans="1:23" s="131" customFormat="1" ht="14.45" customHeight="1" x14ac:dyDescent="0.25">
      <c r="A10" s="197"/>
      <c r="B10" s="199"/>
      <c r="C10" s="200"/>
      <c r="K10" s="174" t="s">
        <v>65</v>
      </c>
      <c r="L10" s="175" t="s">
        <v>72</v>
      </c>
      <c r="M10" s="270" t="s">
        <v>85</v>
      </c>
      <c r="N10" s="271"/>
      <c r="O10" s="185" t="s">
        <v>51</v>
      </c>
      <c r="P10" s="283" t="s">
        <v>88</v>
      </c>
      <c r="Q10" s="284"/>
      <c r="R10" s="219" t="s">
        <v>51</v>
      </c>
      <c r="S10" s="225" t="s">
        <v>106</v>
      </c>
      <c r="T10" s="226"/>
      <c r="U10" s="227"/>
    </row>
    <row r="11" spans="1:23" s="131" customFormat="1" ht="14.45" customHeight="1" x14ac:dyDescent="0.25">
      <c r="A11" s="214" t="s">
        <v>115</v>
      </c>
      <c r="B11" s="201"/>
      <c r="C11" s="202"/>
      <c r="D11" s="202"/>
      <c r="F11" s="146" t="s">
        <v>75</v>
      </c>
      <c r="G11" s="201"/>
      <c r="H11" s="203"/>
      <c r="I11" s="202"/>
      <c r="J11" s="202"/>
      <c r="K11" s="176" t="s">
        <v>87</v>
      </c>
      <c r="L11" s="177" t="s">
        <v>66</v>
      </c>
      <c r="M11" s="279" t="s">
        <v>86</v>
      </c>
      <c r="N11" s="280"/>
      <c r="O11" s="186" t="s">
        <v>51</v>
      </c>
      <c r="P11" s="281" t="s">
        <v>98</v>
      </c>
      <c r="Q11" s="282"/>
      <c r="R11" s="220" t="s">
        <v>51</v>
      </c>
      <c r="S11" s="222" t="s">
        <v>107</v>
      </c>
      <c r="T11" s="223"/>
      <c r="U11" s="224"/>
    </row>
    <row r="12" spans="1:23" s="131" customFormat="1" ht="14.45" customHeight="1" x14ac:dyDescent="0.25">
      <c r="A12" s="215"/>
      <c r="B12" s="204"/>
      <c r="C12" s="205"/>
      <c r="F12" s="146"/>
      <c r="G12" s="206"/>
      <c r="H12" s="207"/>
      <c r="I12" s="208"/>
      <c r="J12" s="208"/>
      <c r="K12" s="176" t="s">
        <v>69</v>
      </c>
      <c r="L12" s="177" t="s">
        <v>67</v>
      </c>
      <c r="M12" s="275" t="str">
        <f>HYPERLINK("https://abr.business.gov.au/","ABN Lookup")</f>
        <v>ABN Lookup</v>
      </c>
      <c r="N12" s="276"/>
      <c r="O12" s="186" t="s">
        <v>51</v>
      </c>
      <c r="P12" s="281" t="s">
        <v>97</v>
      </c>
      <c r="Q12" s="282"/>
      <c r="R12" s="220" t="s">
        <v>51</v>
      </c>
      <c r="S12" s="222" t="s">
        <v>108</v>
      </c>
      <c r="T12" s="223"/>
      <c r="U12" s="224"/>
      <c r="V12" s="190"/>
      <c r="W12" s="190"/>
    </row>
    <row r="13" spans="1:23" s="131" customFormat="1" ht="14.45" customHeight="1" x14ac:dyDescent="0.25">
      <c r="A13" s="214" t="s">
        <v>92</v>
      </c>
      <c r="B13" s="201"/>
      <c r="C13" s="202"/>
      <c r="D13" s="202"/>
      <c r="F13" s="146" t="s">
        <v>113</v>
      </c>
      <c r="G13" s="201"/>
      <c r="H13" s="203"/>
      <c r="I13" s="202" t="s">
        <v>81</v>
      </c>
      <c r="J13" s="202"/>
      <c r="K13" s="178" t="s">
        <v>73</v>
      </c>
      <c r="L13" s="179" t="s">
        <v>68</v>
      </c>
      <c r="M13" s="275" t="str">
        <f>HYPERLINK("http://www.onlineservices.qbcc.qld.gov.au/OnlineLicenceSearch/VisualElements/SearchBSALicenseeContent.aspx","QBCC Licence")</f>
        <v>QBCC Licence</v>
      </c>
      <c r="N13" s="276"/>
      <c r="O13" s="186" t="s">
        <v>51</v>
      </c>
      <c r="P13" s="281" t="s">
        <v>89</v>
      </c>
      <c r="Q13" s="282"/>
      <c r="R13" s="220" t="s">
        <v>51</v>
      </c>
      <c r="S13" s="222" t="s">
        <v>104</v>
      </c>
      <c r="T13" s="223"/>
      <c r="U13" s="224"/>
      <c r="V13" s="190"/>
      <c r="W13" s="190"/>
    </row>
    <row r="14" spans="1:23" s="131" customFormat="1" ht="15" customHeight="1" thickBot="1" x14ac:dyDescent="0.3">
      <c r="A14" s="216"/>
      <c r="B14" s="134"/>
      <c r="C14" s="134"/>
      <c r="D14" s="145"/>
      <c r="F14" s="146"/>
      <c r="G14" s="206"/>
      <c r="H14" s="207"/>
      <c r="I14" s="208"/>
      <c r="J14" s="208"/>
      <c r="K14" s="181" t="s">
        <v>70</v>
      </c>
      <c r="L14" s="182" t="s">
        <v>71</v>
      </c>
      <c r="M14" s="275" t="s">
        <v>100</v>
      </c>
      <c r="N14" s="276"/>
      <c r="O14" s="189" t="s">
        <v>51</v>
      </c>
      <c r="P14" s="281" t="s">
        <v>96</v>
      </c>
      <c r="Q14" s="282"/>
      <c r="R14" s="220" t="s">
        <v>51</v>
      </c>
      <c r="S14" s="222" t="s">
        <v>105</v>
      </c>
      <c r="T14" s="223"/>
      <c r="U14" s="224"/>
      <c r="V14" s="191"/>
      <c r="W14" s="191"/>
    </row>
    <row r="15" spans="1:23" s="131" customFormat="1" ht="15" customHeight="1" thickBot="1" x14ac:dyDescent="0.3">
      <c r="A15" s="217" t="s">
        <v>112</v>
      </c>
      <c r="B15" s="201"/>
      <c r="C15" s="202" t="s">
        <v>111</v>
      </c>
      <c r="D15" s="202"/>
      <c r="E15" s="1"/>
      <c r="F15" s="146" t="s">
        <v>76</v>
      </c>
      <c r="G15" s="201"/>
      <c r="H15" s="203"/>
      <c r="I15" s="202"/>
      <c r="J15" s="202"/>
      <c r="K15" s="277" t="s">
        <v>95</v>
      </c>
      <c r="L15" s="278"/>
      <c r="M15" s="254" t="s">
        <v>101</v>
      </c>
      <c r="N15" s="255"/>
      <c r="O15" s="188" t="s">
        <v>51</v>
      </c>
      <c r="P15" s="266" t="s">
        <v>110</v>
      </c>
      <c r="Q15" s="267"/>
      <c r="R15" s="221" t="s">
        <v>51</v>
      </c>
      <c r="S15" s="231" t="s">
        <v>2</v>
      </c>
      <c r="T15" s="232">
        <f>SUM(T10:T14)</f>
        <v>0</v>
      </c>
      <c r="U15" s="228"/>
      <c r="V15" s="191"/>
      <c r="W15" s="192"/>
    </row>
    <row r="16" spans="1:23" s="131" customFormat="1" x14ac:dyDescent="0.25">
      <c r="A16" s="217"/>
      <c r="B16" s="212"/>
      <c r="C16" s="213"/>
      <c r="D16" s="213"/>
      <c r="E16" s="1"/>
      <c r="F16" s="146"/>
      <c r="G16" s="206"/>
      <c r="H16" s="206"/>
      <c r="I16" s="209"/>
      <c r="J16" s="210"/>
      <c r="L16" s="193"/>
      <c r="M16" s="193"/>
      <c r="N16" s="180"/>
      <c r="O16" s="194"/>
      <c r="P16" s="194"/>
      <c r="Q16" s="195"/>
      <c r="R16" s="196"/>
      <c r="S16" s="263" t="s">
        <v>109</v>
      </c>
      <c r="T16" s="263"/>
      <c r="U16" s="263"/>
      <c r="V16" s="191"/>
      <c r="W16" s="192"/>
    </row>
    <row r="17" spans="1:24" s="131" customFormat="1" x14ac:dyDescent="0.25">
      <c r="A17" s="217" t="s">
        <v>114</v>
      </c>
      <c r="B17" s="201"/>
      <c r="C17" s="202"/>
      <c r="D17" s="202"/>
      <c r="E17" s="55"/>
      <c r="F17" s="146" t="s">
        <v>93</v>
      </c>
      <c r="G17" s="201"/>
      <c r="H17" s="201"/>
      <c r="I17" s="211" t="s">
        <v>94</v>
      </c>
      <c r="J17" s="202"/>
      <c r="L17" s="193"/>
      <c r="M17" s="193"/>
      <c r="N17" s="180"/>
      <c r="O17" s="194"/>
      <c r="P17" s="194"/>
      <c r="Q17" s="195"/>
      <c r="R17" s="196"/>
      <c r="S17" s="264"/>
      <c r="T17" s="264"/>
      <c r="U17" s="264"/>
      <c r="V17" s="191"/>
      <c r="W17" s="192"/>
      <c r="X17" s="233"/>
    </row>
    <row r="18" spans="1:24" s="131" customFormat="1" ht="15.75" thickBot="1" x14ac:dyDescent="0.25">
      <c r="A18" s="125"/>
      <c r="B18" s="146"/>
      <c r="C18" s="173"/>
      <c r="D18" s="165"/>
      <c r="E18" s="165"/>
      <c r="F18" s="172"/>
      <c r="G18" s="183"/>
      <c r="H18" s="184"/>
      <c r="I18" s="184"/>
      <c r="Q18" s="1"/>
      <c r="S18" s="264"/>
      <c r="T18" s="264"/>
      <c r="U18" s="264"/>
      <c r="V18" s="190"/>
      <c r="W18" s="190"/>
    </row>
    <row r="19" spans="1:24" s="242" customFormat="1" ht="30.75" thickBot="1" x14ac:dyDescent="0.3">
      <c r="A19" s="234"/>
      <c r="B19" s="235"/>
      <c r="C19" s="236" t="s">
        <v>77</v>
      </c>
      <c r="D19" s="237"/>
      <c r="E19" s="238" t="s">
        <v>16</v>
      </c>
      <c r="F19" s="239" t="s">
        <v>120</v>
      </c>
      <c r="G19" s="240" t="s">
        <v>15</v>
      </c>
      <c r="H19" s="241">
        <v>44028</v>
      </c>
      <c r="I19" s="238" t="s">
        <v>17</v>
      </c>
      <c r="J19" s="239" t="s">
        <v>144</v>
      </c>
      <c r="K19" s="240" t="s">
        <v>15</v>
      </c>
      <c r="L19" s="241">
        <v>44028</v>
      </c>
      <c r="M19" s="238" t="s">
        <v>18</v>
      </c>
      <c r="N19" s="239" t="s">
        <v>145</v>
      </c>
      <c r="O19" s="240" t="s">
        <v>15</v>
      </c>
      <c r="P19" s="241">
        <v>44028</v>
      </c>
      <c r="Q19" s="238" t="s">
        <v>19</v>
      </c>
      <c r="R19" s="239" t="s">
        <v>121</v>
      </c>
      <c r="S19" s="240" t="s">
        <v>15</v>
      </c>
      <c r="T19" s="241"/>
    </row>
    <row r="20" spans="1:24" s="6" customFormat="1" ht="15.75" thickBot="1" x14ac:dyDescent="0.3">
      <c r="A20" s="2" t="s">
        <v>3</v>
      </c>
      <c r="B20" s="5" t="s">
        <v>4</v>
      </c>
      <c r="C20" s="19" t="s">
        <v>5</v>
      </c>
      <c r="D20" s="149" t="s">
        <v>90</v>
      </c>
      <c r="E20" s="56" t="s">
        <v>6</v>
      </c>
      <c r="F20" s="57" t="s">
        <v>7</v>
      </c>
      <c r="G20" s="57" t="s">
        <v>8</v>
      </c>
      <c r="H20" s="58" t="s">
        <v>2</v>
      </c>
      <c r="I20" s="56" t="s">
        <v>6</v>
      </c>
      <c r="J20" s="57" t="s">
        <v>7</v>
      </c>
      <c r="K20" s="57" t="s">
        <v>8</v>
      </c>
      <c r="L20" s="58" t="s">
        <v>2</v>
      </c>
      <c r="M20" s="56" t="s">
        <v>6</v>
      </c>
      <c r="N20" s="57" t="s">
        <v>7</v>
      </c>
      <c r="O20" s="57" t="s">
        <v>8</v>
      </c>
      <c r="P20" s="58" t="s">
        <v>2</v>
      </c>
      <c r="Q20" s="56" t="s">
        <v>6</v>
      </c>
      <c r="R20" s="57" t="s">
        <v>7</v>
      </c>
      <c r="S20" s="57" t="s">
        <v>8</v>
      </c>
      <c r="T20" s="58" t="s">
        <v>2</v>
      </c>
      <c r="U20" s="3" t="s">
        <v>1</v>
      </c>
    </row>
    <row r="21" spans="1:24" s="6" customFormat="1" ht="15.75" thickBot="1" x14ac:dyDescent="0.3">
      <c r="A21" s="7"/>
      <c r="B21" s="8"/>
      <c r="C21" s="20"/>
      <c r="D21" s="150"/>
      <c r="E21" s="59"/>
      <c r="F21" s="60"/>
      <c r="G21" s="60"/>
      <c r="H21" s="61"/>
      <c r="I21" s="59"/>
      <c r="J21" s="60"/>
      <c r="K21" s="60"/>
      <c r="L21" s="61"/>
      <c r="M21" s="59"/>
      <c r="N21" s="60"/>
      <c r="O21" s="60"/>
      <c r="P21" s="61"/>
      <c r="Q21" s="59"/>
      <c r="R21" s="60"/>
      <c r="S21" s="60"/>
      <c r="T21" s="61"/>
      <c r="U21" s="9"/>
    </row>
    <row r="22" spans="1:24" s="6" customFormat="1" ht="15.75" thickBot="1" x14ac:dyDescent="0.3">
      <c r="A22" s="2" t="s">
        <v>23</v>
      </c>
      <c r="B22" s="5" t="s">
        <v>21</v>
      </c>
      <c r="C22" s="19"/>
      <c r="D22" s="149"/>
      <c r="E22" s="56"/>
      <c r="F22" s="57" t="s">
        <v>9</v>
      </c>
      <c r="G22" s="57"/>
      <c r="H22" s="58"/>
      <c r="I22" s="56"/>
      <c r="J22" s="57" t="s">
        <v>9</v>
      </c>
      <c r="K22" s="57"/>
      <c r="L22" s="58"/>
      <c r="M22" s="56"/>
      <c r="N22" s="57" t="s">
        <v>9</v>
      </c>
      <c r="O22" s="57"/>
      <c r="P22" s="58"/>
      <c r="Q22" s="56"/>
      <c r="R22" s="57" t="s">
        <v>9</v>
      </c>
      <c r="S22" s="57"/>
      <c r="T22" s="58"/>
      <c r="U22" s="3"/>
    </row>
    <row r="23" spans="1:24" s="6" customFormat="1" x14ac:dyDescent="0.25">
      <c r="A23" s="30"/>
      <c r="B23" s="24"/>
      <c r="C23" s="31"/>
      <c r="D23" s="151"/>
      <c r="E23" s="62"/>
      <c r="F23" s="63"/>
      <c r="G23" s="63"/>
      <c r="H23" s="64"/>
      <c r="I23" s="95"/>
      <c r="J23" s="96"/>
      <c r="K23" s="96"/>
      <c r="L23" s="97"/>
      <c r="M23" s="244" t="s">
        <v>149</v>
      </c>
      <c r="N23" s="96"/>
      <c r="O23" s="96"/>
      <c r="P23" s="97"/>
      <c r="Q23" s="95"/>
      <c r="R23" s="96"/>
      <c r="S23" s="96"/>
      <c r="T23" s="97"/>
      <c r="U23" s="32"/>
    </row>
    <row r="24" spans="1:24" x14ac:dyDescent="0.25">
      <c r="A24" s="10"/>
      <c r="B24" s="11" t="s">
        <v>10</v>
      </c>
      <c r="C24" s="21" t="s">
        <v>124</v>
      </c>
      <c r="D24" s="152"/>
      <c r="E24" s="91"/>
      <c r="F24" s="90"/>
      <c r="G24" s="90"/>
      <c r="H24" s="67">
        <f>E24*G24</f>
        <v>0</v>
      </c>
      <c r="I24" s="91"/>
      <c r="J24" s="90"/>
      <c r="K24" s="90"/>
      <c r="L24" s="98">
        <f>I24*K24</f>
        <v>0</v>
      </c>
      <c r="M24" s="91"/>
      <c r="N24" s="90"/>
      <c r="O24" s="90"/>
      <c r="P24" s="98">
        <f>M24*O24</f>
        <v>0</v>
      </c>
      <c r="Q24" s="91"/>
      <c r="R24" s="90"/>
      <c r="S24" s="90"/>
      <c r="T24" s="98">
        <f t="shared" ref="T24:T44" si="0">Q24*S24</f>
        <v>0</v>
      </c>
      <c r="U24" s="12"/>
    </row>
    <row r="25" spans="1:24" x14ac:dyDescent="0.25">
      <c r="A25" s="10" t="s">
        <v>122</v>
      </c>
      <c r="B25" s="18" t="s">
        <v>125</v>
      </c>
      <c r="C25" s="21" t="s">
        <v>126</v>
      </c>
      <c r="D25" s="152"/>
      <c r="E25" s="91">
        <v>1</v>
      </c>
      <c r="F25" s="90" t="s">
        <v>9</v>
      </c>
      <c r="G25" s="90" t="s">
        <v>131</v>
      </c>
      <c r="H25" s="67">
        <v>0</v>
      </c>
      <c r="I25" s="91">
        <v>1</v>
      </c>
      <c r="J25" s="90" t="s">
        <v>9</v>
      </c>
      <c r="K25" s="90" t="s">
        <v>131</v>
      </c>
      <c r="L25" s="98">
        <v>0</v>
      </c>
      <c r="M25" s="91">
        <v>1</v>
      </c>
      <c r="N25" s="90" t="s">
        <v>9</v>
      </c>
      <c r="O25" s="90" t="s">
        <v>131</v>
      </c>
      <c r="P25" s="98">
        <v>0</v>
      </c>
      <c r="Q25" s="91"/>
      <c r="R25" s="90"/>
      <c r="S25" s="90"/>
      <c r="T25" s="98">
        <f t="shared" si="0"/>
        <v>0</v>
      </c>
      <c r="U25" s="12"/>
    </row>
    <row r="26" spans="1:24" x14ac:dyDescent="0.25">
      <c r="A26" s="10"/>
      <c r="B26" s="18" t="s">
        <v>125</v>
      </c>
      <c r="C26" s="21" t="s">
        <v>127</v>
      </c>
      <c r="D26" s="152"/>
      <c r="E26" s="91">
        <v>1</v>
      </c>
      <c r="F26" s="90" t="s">
        <v>9</v>
      </c>
      <c r="G26" s="90" t="s">
        <v>131</v>
      </c>
      <c r="H26" s="67">
        <v>0</v>
      </c>
      <c r="I26" s="91">
        <v>1</v>
      </c>
      <c r="J26" s="90" t="s">
        <v>9</v>
      </c>
      <c r="K26" s="90" t="s">
        <v>131</v>
      </c>
      <c r="L26" s="98">
        <v>0</v>
      </c>
      <c r="M26" s="91">
        <v>1</v>
      </c>
      <c r="N26" s="90" t="s">
        <v>9</v>
      </c>
      <c r="O26" s="90" t="s">
        <v>131</v>
      </c>
      <c r="P26" s="98">
        <v>0</v>
      </c>
      <c r="Q26" s="91"/>
      <c r="R26" s="90"/>
      <c r="S26" s="90"/>
      <c r="T26" s="98">
        <f t="shared" si="0"/>
        <v>0</v>
      </c>
      <c r="U26" s="12"/>
    </row>
    <row r="27" spans="1:24" x14ac:dyDescent="0.25">
      <c r="A27" s="10"/>
      <c r="B27" s="18"/>
      <c r="C27" s="21"/>
      <c r="D27" s="152"/>
      <c r="E27" s="91"/>
      <c r="F27" s="90"/>
      <c r="G27" s="90"/>
      <c r="H27" s="67">
        <v>0</v>
      </c>
      <c r="I27" s="91"/>
      <c r="J27" s="90"/>
      <c r="K27" s="90"/>
      <c r="L27" s="98">
        <v>0</v>
      </c>
      <c r="M27" s="91"/>
      <c r="N27" s="90"/>
      <c r="O27" s="90"/>
      <c r="P27" s="98">
        <f t="shared" ref="P27:P44" si="1">M27*O27</f>
        <v>0</v>
      </c>
      <c r="Q27" s="91"/>
      <c r="R27" s="90"/>
      <c r="S27" s="90"/>
      <c r="T27" s="98">
        <f t="shared" si="0"/>
        <v>0</v>
      </c>
      <c r="U27" s="12"/>
    </row>
    <row r="28" spans="1:24" x14ac:dyDescent="0.25">
      <c r="A28" s="10" t="s">
        <v>123</v>
      </c>
      <c r="B28" s="18" t="s">
        <v>125</v>
      </c>
      <c r="C28" s="21" t="s">
        <v>128</v>
      </c>
      <c r="D28" s="152"/>
      <c r="E28" s="91">
        <v>1</v>
      </c>
      <c r="F28" s="90" t="s">
        <v>9</v>
      </c>
      <c r="G28" s="90" t="s">
        <v>131</v>
      </c>
      <c r="H28" s="67">
        <v>0</v>
      </c>
      <c r="I28" s="91">
        <v>1</v>
      </c>
      <c r="J28" s="90" t="s">
        <v>9</v>
      </c>
      <c r="K28" s="90" t="s">
        <v>131</v>
      </c>
      <c r="L28" s="98">
        <v>0</v>
      </c>
      <c r="M28" s="91">
        <v>1</v>
      </c>
      <c r="N28" s="90" t="s">
        <v>9</v>
      </c>
      <c r="O28" s="90" t="s">
        <v>131</v>
      </c>
      <c r="P28" s="98">
        <v>0</v>
      </c>
      <c r="Q28" s="91"/>
      <c r="R28" s="90"/>
      <c r="S28" s="90"/>
      <c r="T28" s="98">
        <f t="shared" si="0"/>
        <v>0</v>
      </c>
      <c r="U28" s="12"/>
    </row>
    <row r="29" spans="1:24" x14ac:dyDescent="0.25">
      <c r="A29" s="10"/>
      <c r="B29" s="18" t="s">
        <v>125</v>
      </c>
      <c r="C29" s="21" t="s">
        <v>148</v>
      </c>
      <c r="D29" s="152"/>
      <c r="E29" s="91">
        <v>3</v>
      </c>
      <c r="F29" s="90" t="s">
        <v>9</v>
      </c>
      <c r="G29" s="90" t="s">
        <v>131</v>
      </c>
      <c r="H29" s="67">
        <v>0</v>
      </c>
      <c r="I29" s="91">
        <v>3</v>
      </c>
      <c r="J29" s="90" t="s">
        <v>9</v>
      </c>
      <c r="K29" s="90" t="s">
        <v>131</v>
      </c>
      <c r="L29" s="98">
        <v>0</v>
      </c>
      <c r="M29" s="91">
        <v>3</v>
      </c>
      <c r="N29" s="90" t="s">
        <v>9</v>
      </c>
      <c r="O29" s="90" t="s">
        <v>131</v>
      </c>
      <c r="P29" s="98">
        <v>0</v>
      </c>
      <c r="Q29" s="91"/>
      <c r="R29" s="90"/>
      <c r="S29" s="90"/>
      <c r="T29" s="98">
        <f t="shared" si="0"/>
        <v>0</v>
      </c>
      <c r="U29" s="12"/>
    </row>
    <row r="30" spans="1:24" x14ac:dyDescent="0.25">
      <c r="A30" s="10"/>
      <c r="B30" s="18"/>
      <c r="C30" s="21" t="s">
        <v>129</v>
      </c>
      <c r="D30" s="152"/>
      <c r="E30" s="91">
        <v>2</v>
      </c>
      <c r="F30" s="90" t="s">
        <v>9</v>
      </c>
      <c r="G30" s="90" t="s">
        <v>131</v>
      </c>
      <c r="H30" s="67">
        <v>0</v>
      </c>
      <c r="I30" s="91">
        <v>1</v>
      </c>
      <c r="J30" s="90" t="s">
        <v>9</v>
      </c>
      <c r="K30" s="90" t="s">
        <v>131</v>
      </c>
      <c r="L30" s="98">
        <v>0</v>
      </c>
      <c r="M30" s="91">
        <v>1</v>
      </c>
      <c r="N30" s="90" t="s">
        <v>9</v>
      </c>
      <c r="O30" s="90" t="s">
        <v>131</v>
      </c>
      <c r="P30" s="98">
        <v>0</v>
      </c>
      <c r="Q30" s="91"/>
      <c r="R30" s="90"/>
      <c r="S30" s="90"/>
      <c r="T30" s="98">
        <f t="shared" si="0"/>
        <v>0</v>
      </c>
      <c r="U30" s="12"/>
    </row>
    <row r="31" spans="1:24" x14ac:dyDescent="0.25">
      <c r="A31" s="10"/>
      <c r="B31" s="18"/>
      <c r="C31" s="21" t="s">
        <v>130</v>
      </c>
      <c r="D31" s="152"/>
      <c r="E31" s="91">
        <v>1</v>
      </c>
      <c r="F31" s="90" t="s">
        <v>9</v>
      </c>
      <c r="G31" s="90" t="s">
        <v>131</v>
      </c>
      <c r="H31" s="67">
        <v>0</v>
      </c>
      <c r="I31" s="91"/>
      <c r="J31" s="90" t="s">
        <v>9</v>
      </c>
      <c r="K31" s="90"/>
      <c r="L31" s="98">
        <v>0</v>
      </c>
      <c r="M31" s="91"/>
      <c r="N31" s="90" t="s">
        <v>9</v>
      </c>
      <c r="O31" s="90"/>
      <c r="P31" s="98">
        <f t="shared" si="1"/>
        <v>0</v>
      </c>
      <c r="Q31" s="91"/>
      <c r="R31" s="90"/>
      <c r="S31" s="90"/>
      <c r="T31" s="98">
        <f t="shared" si="0"/>
        <v>0</v>
      </c>
      <c r="U31" s="12"/>
    </row>
    <row r="32" spans="1:24" x14ac:dyDescent="0.25">
      <c r="A32" s="10"/>
      <c r="B32" s="18"/>
      <c r="C32" s="21"/>
      <c r="D32" s="152"/>
      <c r="E32" s="65"/>
      <c r="F32" s="66"/>
      <c r="G32" s="66"/>
      <c r="H32" s="67">
        <v>0</v>
      </c>
      <c r="I32" s="91"/>
      <c r="J32" s="66"/>
      <c r="K32" s="90"/>
      <c r="L32" s="98">
        <v>0</v>
      </c>
      <c r="M32" s="91"/>
      <c r="N32" s="66"/>
      <c r="O32" s="90"/>
      <c r="P32" s="98">
        <f t="shared" si="1"/>
        <v>0</v>
      </c>
      <c r="Q32" s="91"/>
      <c r="R32" s="90"/>
      <c r="S32" s="90"/>
      <c r="T32" s="98">
        <f t="shared" si="0"/>
        <v>0</v>
      </c>
      <c r="U32" s="12"/>
    </row>
    <row r="33" spans="1:21" x14ac:dyDescent="0.25">
      <c r="A33" s="10"/>
      <c r="B33" s="18"/>
      <c r="C33" s="21"/>
      <c r="D33" s="152"/>
      <c r="E33" s="65"/>
      <c r="F33" s="66"/>
      <c r="G33" s="66"/>
      <c r="H33" s="67">
        <v>0</v>
      </c>
      <c r="I33" s="91"/>
      <c r="J33" s="66"/>
      <c r="K33" s="90"/>
      <c r="L33" s="98">
        <f t="shared" ref="L33:L44" si="2">I33*K33</f>
        <v>0</v>
      </c>
      <c r="M33" s="91"/>
      <c r="N33" s="66"/>
      <c r="O33" s="90"/>
      <c r="P33" s="98">
        <f t="shared" si="1"/>
        <v>0</v>
      </c>
      <c r="Q33" s="91"/>
      <c r="R33" s="90"/>
      <c r="S33" s="90"/>
      <c r="T33" s="98">
        <f t="shared" si="0"/>
        <v>0</v>
      </c>
      <c r="U33" s="12"/>
    </row>
    <row r="34" spans="1:21" x14ac:dyDescent="0.25">
      <c r="A34" s="10"/>
      <c r="B34" s="18"/>
      <c r="C34" s="21"/>
      <c r="D34" s="152"/>
      <c r="E34" s="65"/>
      <c r="F34" s="66"/>
      <c r="G34" s="66"/>
      <c r="H34" s="67">
        <v>0</v>
      </c>
      <c r="I34" s="91"/>
      <c r="J34" s="66"/>
      <c r="K34" s="90"/>
      <c r="L34" s="98">
        <f t="shared" si="2"/>
        <v>0</v>
      </c>
      <c r="M34" s="91"/>
      <c r="N34" s="66"/>
      <c r="O34" s="90"/>
      <c r="P34" s="98">
        <f t="shared" si="1"/>
        <v>0</v>
      </c>
      <c r="Q34" s="91"/>
      <c r="R34" s="90"/>
      <c r="S34" s="90"/>
      <c r="T34" s="98">
        <f t="shared" si="0"/>
        <v>0</v>
      </c>
      <c r="U34" s="12"/>
    </row>
    <row r="35" spans="1:21" x14ac:dyDescent="0.25">
      <c r="A35" s="10"/>
      <c r="B35" s="11" t="s">
        <v>11</v>
      </c>
      <c r="C35" s="21"/>
      <c r="D35" s="152"/>
      <c r="E35" s="65"/>
      <c r="F35" s="66"/>
      <c r="G35" s="66"/>
      <c r="H35" s="67">
        <v>0</v>
      </c>
      <c r="I35" s="91"/>
      <c r="J35" s="66"/>
      <c r="K35" s="90"/>
      <c r="L35" s="98">
        <f t="shared" si="2"/>
        <v>0</v>
      </c>
      <c r="M35" s="91"/>
      <c r="N35" s="66"/>
      <c r="O35" s="90"/>
      <c r="P35" s="98">
        <f t="shared" si="1"/>
        <v>0</v>
      </c>
      <c r="Q35" s="91"/>
      <c r="R35" s="90"/>
      <c r="S35" s="90"/>
      <c r="T35" s="98">
        <f t="shared" si="0"/>
        <v>0</v>
      </c>
      <c r="U35" s="12"/>
    </row>
    <row r="36" spans="1:21" x14ac:dyDescent="0.25">
      <c r="A36" s="10"/>
      <c r="B36" s="18" t="s">
        <v>132</v>
      </c>
      <c r="C36" s="21" t="s">
        <v>133</v>
      </c>
      <c r="D36" s="152"/>
      <c r="E36" s="65"/>
      <c r="F36" s="66" t="s">
        <v>9</v>
      </c>
      <c r="G36" s="66" t="s">
        <v>131</v>
      </c>
      <c r="H36" s="67">
        <v>0</v>
      </c>
      <c r="I36" s="91"/>
      <c r="J36" s="66" t="s">
        <v>9</v>
      </c>
      <c r="K36" s="90"/>
      <c r="L36" s="98">
        <f t="shared" si="2"/>
        <v>0</v>
      </c>
      <c r="M36" s="91"/>
      <c r="N36" s="66" t="s">
        <v>9</v>
      </c>
      <c r="O36" s="90"/>
      <c r="P36" s="98">
        <f t="shared" si="1"/>
        <v>0</v>
      </c>
      <c r="Q36" s="91"/>
      <c r="R36" s="90"/>
      <c r="S36" s="90"/>
      <c r="T36" s="98">
        <f t="shared" si="0"/>
        <v>0</v>
      </c>
      <c r="U36" s="12"/>
    </row>
    <row r="37" spans="1:21" x14ac:dyDescent="0.25">
      <c r="A37" s="10"/>
      <c r="B37" s="18" t="s">
        <v>134</v>
      </c>
      <c r="C37" s="21" t="s">
        <v>135</v>
      </c>
      <c r="D37" s="152"/>
      <c r="E37" s="65"/>
      <c r="F37" s="66" t="s">
        <v>9</v>
      </c>
      <c r="G37" s="66" t="s">
        <v>131</v>
      </c>
      <c r="H37" s="67">
        <v>0</v>
      </c>
      <c r="I37" s="91"/>
      <c r="J37" s="66" t="s">
        <v>9</v>
      </c>
      <c r="K37" s="90"/>
      <c r="L37" s="98">
        <f t="shared" si="2"/>
        <v>0</v>
      </c>
      <c r="M37" s="91"/>
      <c r="N37" s="66" t="s">
        <v>9</v>
      </c>
      <c r="O37" s="90"/>
      <c r="P37" s="98">
        <f t="shared" si="1"/>
        <v>0</v>
      </c>
      <c r="Q37" s="91"/>
      <c r="R37" s="90"/>
      <c r="S37" s="90"/>
      <c r="T37" s="98">
        <f t="shared" si="0"/>
        <v>0</v>
      </c>
      <c r="U37" s="12"/>
    </row>
    <row r="38" spans="1:21" x14ac:dyDescent="0.25">
      <c r="A38" s="10"/>
      <c r="B38" s="18" t="s">
        <v>136</v>
      </c>
      <c r="C38" s="21" t="s">
        <v>137</v>
      </c>
      <c r="D38" s="152"/>
      <c r="E38" s="65"/>
      <c r="F38" s="66" t="s">
        <v>9</v>
      </c>
      <c r="G38" s="66" t="s">
        <v>131</v>
      </c>
      <c r="H38" s="67">
        <v>0</v>
      </c>
      <c r="I38" s="91"/>
      <c r="J38" s="66" t="s">
        <v>9</v>
      </c>
      <c r="K38" s="90"/>
      <c r="L38" s="98">
        <f t="shared" si="2"/>
        <v>0</v>
      </c>
      <c r="M38" s="91"/>
      <c r="N38" s="66" t="s">
        <v>9</v>
      </c>
      <c r="O38" s="90"/>
      <c r="P38" s="98">
        <f t="shared" si="1"/>
        <v>0</v>
      </c>
      <c r="Q38" s="91"/>
      <c r="R38" s="90"/>
      <c r="S38" s="90"/>
      <c r="T38" s="98">
        <f t="shared" si="0"/>
        <v>0</v>
      </c>
      <c r="U38" s="12"/>
    </row>
    <row r="39" spans="1:21" x14ac:dyDescent="0.25">
      <c r="A39" s="10"/>
      <c r="B39" s="18" t="s">
        <v>138</v>
      </c>
      <c r="C39" s="21" t="s">
        <v>139</v>
      </c>
      <c r="D39" s="152"/>
      <c r="E39" s="65"/>
      <c r="F39" s="66" t="s">
        <v>9</v>
      </c>
      <c r="G39" s="66" t="s">
        <v>131</v>
      </c>
      <c r="H39" s="67">
        <v>0</v>
      </c>
      <c r="I39" s="91"/>
      <c r="J39" s="66" t="s">
        <v>9</v>
      </c>
      <c r="K39" s="90" t="s">
        <v>131</v>
      </c>
      <c r="L39" s="98">
        <v>0</v>
      </c>
      <c r="M39" s="91"/>
      <c r="N39" s="66" t="s">
        <v>9</v>
      </c>
      <c r="O39" s="90"/>
      <c r="P39" s="98">
        <f t="shared" si="1"/>
        <v>0</v>
      </c>
      <c r="Q39" s="91"/>
      <c r="R39" s="90"/>
      <c r="S39" s="90"/>
      <c r="T39" s="98">
        <f t="shared" si="0"/>
        <v>0</v>
      </c>
      <c r="U39" s="12"/>
    </row>
    <row r="40" spans="1:21" x14ac:dyDescent="0.25">
      <c r="A40" s="10"/>
      <c r="B40" s="18" t="s">
        <v>140</v>
      </c>
      <c r="C40" s="21" t="s">
        <v>141</v>
      </c>
      <c r="D40" s="152"/>
      <c r="E40" s="65"/>
      <c r="F40" s="66" t="s">
        <v>9</v>
      </c>
      <c r="G40" s="66" t="s">
        <v>131</v>
      </c>
      <c r="H40" s="67">
        <v>0</v>
      </c>
      <c r="I40" s="91"/>
      <c r="J40" s="66" t="s">
        <v>9</v>
      </c>
      <c r="K40" s="90" t="s">
        <v>131</v>
      </c>
      <c r="L40" s="98">
        <v>0</v>
      </c>
      <c r="M40" s="91"/>
      <c r="N40" s="66" t="s">
        <v>9</v>
      </c>
      <c r="O40" s="90"/>
      <c r="P40" s="98">
        <f t="shared" si="1"/>
        <v>0</v>
      </c>
      <c r="Q40" s="91"/>
      <c r="R40" s="90"/>
      <c r="S40" s="90"/>
      <c r="T40" s="98">
        <f t="shared" si="0"/>
        <v>0</v>
      </c>
      <c r="U40" s="12"/>
    </row>
    <row r="41" spans="1:21" x14ac:dyDescent="0.25">
      <c r="A41" s="13"/>
      <c r="B41" s="243" t="s">
        <v>142</v>
      </c>
      <c r="C41" s="22" t="s">
        <v>143</v>
      </c>
      <c r="D41" s="153"/>
      <c r="E41" s="65"/>
      <c r="F41" s="66" t="s">
        <v>9</v>
      </c>
      <c r="G41" s="66" t="s">
        <v>131</v>
      </c>
      <c r="H41" s="67">
        <v>0</v>
      </c>
      <c r="I41" s="99"/>
      <c r="J41" s="66" t="s">
        <v>9</v>
      </c>
      <c r="K41" s="100" t="s">
        <v>131</v>
      </c>
      <c r="L41" s="98">
        <v>0</v>
      </c>
      <c r="M41" s="99"/>
      <c r="N41" s="66" t="s">
        <v>9</v>
      </c>
      <c r="O41" s="100"/>
      <c r="P41" s="98">
        <f t="shared" si="1"/>
        <v>0</v>
      </c>
      <c r="Q41" s="99"/>
      <c r="R41" s="100"/>
      <c r="S41" s="100"/>
      <c r="T41" s="98"/>
      <c r="U41" s="14"/>
    </row>
    <row r="42" spans="1:21" x14ac:dyDescent="0.25">
      <c r="A42" s="13"/>
      <c r="B42" s="243" t="s">
        <v>146</v>
      </c>
      <c r="C42" s="22" t="s">
        <v>147</v>
      </c>
      <c r="D42" s="153"/>
      <c r="E42" s="65"/>
      <c r="F42" s="66" t="s">
        <v>9</v>
      </c>
      <c r="G42" s="66"/>
      <c r="H42" s="67">
        <v>0</v>
      </c>
      <c r="I42" s="99"/>
      <c r="J42" s="100" t="s">
        <v>9</v>
      </c>
      <c r="K42" s="100" t="s">
        <v>131</v>
      </c>
      <c r="L42" s="98">
        <v>0</v>
      </c>
      <c r="M42" s="99"/>
      <c r="N42" s="66" t="s">
        <v>9</v>
      </c>
      <c r="O42" s="100"/>
      <c r="P42" s="98">
        <f t="shared" si="1"/>
        <v>0</v>
      </c>
      <c r="Q42" s="99"/>
      <c r="R42" s="100"/>
      <c r="S42" s="100"/>
      <c r="T42" s="98"/>
      <c r="U42" s="14"/>
    </row>
    <row r="43" spans="1:21" x14ac:dyDescent="0.25">
      <c r="A43" s="13"/>
      <c r="B43" s="243"/>
      <c r="C43" s="22"/>
      <c r="D43" s="153"/>
      <c r="E43" s="65"/>
      <c r="F43" s="66"/>
      <c r="G43" s="66"/>
      <c r="H43" s="67">
        <f t="shared" ref="H43" si="3">E43*G43</f>
        <v>0</v>
      </c>
      <c r="I43" s="99"/>
      <c r="J43" s="100"/>
      <c r="K43" s="100"/>
      <c r="L43" s="98">
        <f t="shared" si="2"/>
        <v>0</v>
      </c>
      <c r="M43" s="99"/>
      <c r="N43" s="100"/>
      <c r="O43" s="100"/>
      <c r="P43" s="98">
        <f t="shared" si="1"/>
        <v>0</v>
      </c>
      <c r="Q43" s="99"/>
      <c r="R43" s="100"/>
      <c r="S43" s="100"/>
      <c r="T43" s="98"/>
      <c r="U43" s="14"/>
    </row>
    <row r="44" spans="1:21" ht="15.75" thickBot="1" x14ac:dyDescent="0.3">
      <c r="A44" s="13"/>
      <c r="B44" s="243"/>
      <c r="C44" s="22"/>
      <c r="D44" s="153"/>
      <c r="E44" s="68"/>
      <c r="F44" s="69"/>
      <c r="G44" s="69"/>
      <c r="H44" s="67">
        <f t="shared" ref="H44" si="4">E44*G44</f>
        <v>0</v>
      </c>
      <c r="I44" s="99"/>
      <c r="J44" s="100"/>
      <c r="K44" s="100"/>
      <c r="L44" s="98">
        <f t="shared" si="2"/>
        <v>0</v>
      </c>
      <c r="M44" s="99"/>
      <c r="N44" s="100"/>
      <c r="O44" s="100"/>
      <c r="P44" s="98">
        <f t="shared" si="1"/>
        <v>0</v>
      </c>
      <c r="Q44" s="99"/>
      <c r="R44" s="100"/>
      <c r="S44" s="100"/>
      <c r="T44" s="98">
        <f t="shared" si="0"/>
        <v>0</v>
      </c>
      <c r="U44" s="14"/>
    </row>
    <row r="45" spans="1:21" s="6" customFormat="1" x14ac:dyDescent="0.25">
      <c r="A45" s="41" t="s">
        <v>24</v>
      </c>
      <c r="B45" s="37" t="s">
        <v>20</v>
      </c>
      <c r="C45" s="44"/>
      <c r="D45" s="154">
        <v>36416</v>
      </c>
      <c r="E45" s="70"/>
      <c r="F45" s="71"/>
      <c r="G45" s="71"/>
      <c r="H45" s="72">
        <v>35580</v>
      </c>
      <c r="I45" s="101"/>
      <c r="J45" s="102"/>
      <c r="K45" s="102"/>
      <c r="L45" s="103">
        <v>31920</v>
      </c>
      <c r="M45" s="101"/>
      <c r="N45" s="102"/>
      <c r="O45" s="102"/>
      <c r="P45" s="103">
        <v>18924</v>
      </c>
      <c r="Q45" s="101"/>
      <c r="R45" s="102"/>
      <c r="S45" s="102"/>
      <c r="T45" s="103">
        <f>SUM(T23:T44)</f>
        <v>0</v>
      </c>
      <c r="U45" s="43"/>
    </row>
    <row r="46" spans="1:21" s="6" customFormat="1" ht="15.75" thickBot="1" x14ac:dyDescent="0.3">
      <c r="A46" s="39" t="s">
        <v>25</v>
      </c>
      <c r="B46" s="34" t="s">
        <v>22</v>
      </c>
      <c r="C46" s="45" t="s">
        <v>26</v>
      </c>
      <c r="D46" s="155"/>
      <c r="E46" s="73"/>
      <c r="F46" s="74"/>
      <c r="G46" s="74"/>
      <c r="H46" s="75">
        <f>H45-H22</f>
        <v>35580</v>
      </c>
      <c r="I46" s="104"/>
      <c r="J46" s="105"/>
      <c r="K46" s="105"/>
      <c r="L46" s="106">
        <f>L45-L22</f>
        <v>31920</v>
      </c>
      <c r="M46" s="104"/>
      <c r="N46" s="105"/>
      <c r="O46" s="105"/>
      <c r="P46" s="106">
        <f>P45-P22</f>
        <v>18924</v>
      </c>
      <c r="Q46" s="104"/>
      <c r="R46" s="105"/>
      <c r="S46" s="105"/>
      <c r="T46" s="106">
        <f>T45-T22</f>
        <v>0</v>
      </c>
      <c r="U46" s="40"/>
    </row>
    <row r="47" spans="1:21" x14ac:dyDescent="0.25">
      <c r="A47" s="27"/>
      <c r="B47" s="8"/>
      <c r="C47" s="28"/>
      <c r="D47" s="156"/>
      <c r="E47" s="76"/>
      <c r="F47" s="77"/>
      <c r="G47" s="77"/>
      <c r="H47" s="78"/>
      <c r="I47" s="107"/>
      <c r="J47" s="108"/>
      <c r="K47" s="108"/>
      <c r="L47" s="109"/>
      <c r="M47" s="107"/>
      <c r="N47" s="108"/>
      <c r="O47" s="108"/>
      <c r="P47" s="109"/>
      <c r="Q47" s="107"/>
      <c r="R47" s="108"/>
      <c r="S47" s="108"/>
      <c r="T47" s="109"/>
      <c r="U47" s="29"/>
    </row>
    <row r="48" spans="1:21" x14ac:dyDescent="0.25">
      <c r="A48" s="10"/>
      <c r="B48" s="11" t="s">
        <v>27</v>
      </c>
      <c r="C48" s="21" t="s">
        <v>32</v>
      </c>
      <c r="D48" s="152"/>
      <c r="E48" s="65"/>
      <c r="F48" s="66" t="s">
        <v>51</v>
      </c>
      <c r="G48" s="66"/>
      <c r="H48" s="67">
        <f t="shared" ref="H48:H60" si="5">E48*G48</f>
        <v>0</v>
      </c>
      <c r="I48" s="91"/>
      <c r="J48" s="90" t="s">
        <v>51</v>
      </c>
      <c r="K48" s="90"/>
      <c r="L48" s="98">
        <f t="shared" ref="L48:L55" si="6">I48*K48</f>
        <v>0</v>
      </c>
      <c r="M48" s="91"/>
      <c r="N48" s="90" t="s">
        <v>51</v>
      </c>
      <c r="O48" s="90"/>
      <c r="P48" s="98">
        <f t="shared" ref="P48:P55" si="7">M48*O48</f>
        <v>0</v>
      </c>
      <c r="Q48" s="91"/>
      <c r="R48" s="90" t="s">
        <v>51</v>
      </c>
      <c r="S48" s="90"/>
      <c r="T48" s="98">
        <f t="shared" ref="T48:T55" si="8">Q48*S48</f>
        <v>0</v>
      </c>
      <c r="U48" s="12"/>
    </row>
    <row r="49" spans="1:21" x14ac:dyDescent="0.25">
      <c r="A49" s="10"/>
      <c r="B49" s="11"/>
      <c r="C49" s="21" t="s">
        <v>33</v>
      </c>
      <c r="D49" s="152"/>
      <c r="E49" s="65"/>
      <c r="F49" s="66" t="s">
        <v>51</v>
      </c>
      <c r="G49" s="66"/>
      <c r="H49" s="67">
        <f t="shared" si="5"/>
        <v>0</v>
      </c>
      <c r="I49" s="91"/>
      <c r="J49" s="90" t="s">
        <v>51</v>
      </c>
      <c r="K49" s="90"/>
      <c r="L49" s="98">
        <f t="shared" si="6"/>
        <v>0</v>
      </c>
      <c r="M49" s="91"/>
      <c r="N49" s="90" t="s">
        <v>51</v>
      </c>
      <c r="O49" s="90"/>
      <c r="P49" s="98">
        <f t="shared" si="7"/>
        <v>0</v>
      </c>
      <c r="Q49" s="91"/>
      <c r="R49" s="90" t="s">
        <v>51</v>
      </c>
      <c r="S49" s="90"/>
      <c r="T49" s="98">
        <f t="shared" si="8"/>
        <v>0</v>
      </c>
      <c r="U49" s="12"/>
    </row>
    <row r="50" spans="1:21" x14ac:dyDescent="0.25">
      <c r="A50" s="10"/>
      <c r="B50" s="11"/>
      <c r="C50" s="21" t="s">
        <v>34</v>
      </c>
      <c r="D50" s="152"/>
      <c r="E50" s="65"/>
      <c r="F50" s="66" t="s">
        <v>51</v>
      </c>
      <c r="G50" s="66"/>
      <c r="H50" s="67">
        <f t="shared" si="5"/>
        <v>0</v>
      </c>
      <c r="I50" s="91"/>
      <c r="J50" s="90" t="s">
        <v>51</v>
      </c>
      <c r="K50" s="90"/>
      <c r="L50" s="98">
        <f t="shared" si="6"/>
        <v>0</v>
      </c>
      <c r="M50" s="91"/>
      <c r="N50" s="90" t="s">
        <v>51</v>
      </c>
      <c r="O50" s="90"/>
      <c r="P50" s="98">
        <f t="shared" si="7"/>
        <v>0</v>
      </c>
      <c r="Q50" s="91"/>
      <c r="R50" s="90" t="s">
        <v>51</v>
      </c>
      <c r="S50" s="90"/>
      <c r="T50" s="98">
        <f t="shared" si="8"/>
        <v>0</v>
      </c>
      <c r="U50" s="12"/>
    </row>
    <row r="51" spans="1:21" x14ac:dyDescent="0.25">
      <c r="A51" s="10"/>
      <c r="B51" s="11"/>
      <c r="C51" s="21" t="s">
        <v>35</v>
      </c>
      <c r="D51" s="152"/>
      <c r="E51" s="65"/>
      <c r="F51" s="66" t="s">
        <v>51</v>
      </c>
      <c r="G51" s="66"/>
      <c r="H51" s="67">
        <f t="shared" si="5"/>
        <v>0</v>
      </c>
      <c r="I51" s="91"/>
      <c r="J51" s="90" t="s">
        <v>51</v>
      </c>
      <c r="K51" s="90"/>
      <c r="L51" s="98">
        <f t="shared" si="6"/>
        <v>0</v>
      </c>
      <c r="M51" s="91"/>
      <c r="N51" s="90" t="s">
        <v>51</v>
      </c>
      <c r="O51" s="90"/>
      <c r="P51" s="98">
        <f t="shared" si="7"/>
        <v>0</v>
      </c>
      <c r="Q51" s="91"/>
      <c r="R51" s="90" t="s">
        <v>51</v>
      </c>
      <c r="S51" s="90"/>
      <c r="T51" s="98">
        <f t="shared" si="8"/>
        <v>0</v>
      </c>
      <c r="U51" s="12"/>
    </row>
    <row r="52" spans="1:21" x14ac:dyDescent="0.25">
      <c r="A52" s="10"/>
      <c r="B52" s="11"/>
      <c r="C52" s="21" t="s">
        <v>36</v>
      </c>
      <c r="D52" s="152"/>
      <c r="E52" s="65"/>
      <c r="F52" s="66" t="s">
        <v>51</v>
      </c>
      <c r="G52" s="66"/>
      <c r="H52" s="67">
        <f t="shared" si="5"/>
        <v>0</v>
      </c>
      <c r="I52" s="91"/>
      <c r="J52" s="90" t="s">
        <v>51</v>
      </c>
      <c r="K52" s="90"/>
      <c r="L52" s="98">
        <f t="shared" si="6"/>
        <v>0</v>
      </c>
      <c r="M52" s="91"/>
      <c r="N52" s="90" t="s">
        <v>51</v>
      </c>
      <c r="O52" s="90"/>
      <c r="P52" s="98">
        <f t="shared" si="7"/>
        <v>0</v>
      </c>
      <c r="Q52" s="91"/>
      <c r="R52" s="90" t="s">
        <v>51</v>
      </c>
      <c r="S52" s="90"/>
      <c r="T52" s="98">
        <f t="shared" si="8"/>
        <v>0</v>
      </c>
      <c r="U52" s="12"/>
    </row>
    <row r="53" spans="1:21" x14ac:dyDescent="0.25">
      <c r="A53" s="10"/>
      <c r="B53" s="11"/>
      <c r="C53" s="21" t="s">
        <v>37</v>
      </c>
      <c r="D53" s="152"/>
      <c r="E53" s="65"/>
      <c r="F53" s="66" t="s">
        <v>51</v>
      </c>
      <c r="G53" s="66"/>
      <c r="H53" s="67">
        <f t="shared" si="5"/>
        <v>0</v>
      </c>
      <c r="I53" s="91"/>
      <c r="J53" s="90" t="s">
        <v>51</v>
      </c>
      <c r="K53" s="90"/>
      <c r="L53" s="98">
        <f t="shared" si="6"/>
        <v>0</v>
      </c>
      <c r="M53" s="91"/>
      <c r="N53" s="90" t="s">
        <v>51</v>
      </c>
      <c r="O53" s="90"/>
      <c r="P53" s="98">
        <f t="shared" si="7"/>
        <v>0</v>
      </c>
      <c r="Q53" s="91"/>
      <c r="R53" s="90" t="s">
        <v>51</v>
      </c>
      <c r="S53" s="90"/>
      <c r="T53" s="98">
        <f t="shared" si="8"/>
        <v>0</v>
      </c>
      <c r="U53" s="12"/>
    </row>
    <row r="54" spans="1:21" x14ac:dyDescent="0.25">
      <c r="A54" s="10"/>
      <c r="B54" s="11"/>
      <c r="C54" s="21" t="s">
        <v>38</v>
      </c>
      <c r="D54" s="152"/>
      <c r="E54" s="65"/>
      <c r="F54" s="66" t="s">
        <v>51</v>
      </c>
      <c r="G54" s="66"/>
      <c r="H54" s="67">
        <f t="shared" si="5"/>
        <v>0</v>
      </c>
      <c r="I54" s="91"/>
      <c r="J54" s="90" t="s">
        <v>51</v>
      </c>
      <c r="K54" s="90"/>
      <c r="L54" s="98">
        <f t="shared" si="6"/>
        <v>0</v>
      </c>
      <c r="M54" s="91"/>
      <c r="N54" s="90" t="s">
        <v>51</v>
      </c>
      <c r="O54" s="90"/>
      <c r="P54" s="98">
        <f t="shared" si="7"/>
        <v>0</v>
      </c>
      <c r="Q54" s="91"/>
      <c r="R54" s="90" t="s">
        <v>51</v>
      </c>
      <c r="S54" s="90"/>
      <c r="T54" s="98">
        <f t="shared" si="8"/>
        <v>0</v>
      </c>
      <c r="U54" s="12"/>
    </row>
    <row r="55" spans="1:21" x14ac:dyDescent="0.25">
      <c r="A55" s="10"/>
      <c r="B55" s="11"/>
      <c r="C55" s="21"/>
      <c r="D55" s="152"/>
      <c r="E55" s="65"/>
      <c r="F55" s="66"/>
      <c r="G55" s="66"/>
      <c r="H55" s="67">
        <f t="shared" si="5"/>
        <v>0</v>
      </c>
      <c r="I55" s="91"/>
      <c r="J55" s="90"/>
      <c r="K55" s="90"/>
      <c r="L55" s="98">
        <f t="shared" si="6"/>
        <v>0</v>
      </c>
      <c r="M55" s="91"/>
      <c r="N55" s="90"/>
      <c r="O55" s="90"/>
      <c r="P55" s="98">
        <f t="shared" si="7"/>
        <v>0</v>
      </c>
      <c r="Q55" s="91"/>
      <c r="R55" s="90"/>
      <c r="S55" s="90"/>
      <c r="T55" s="98">
        <f t="shared" si="8"/>
        <v>0</v>
      </c>
      <c r="U55" s="12"/>
    </row>
    <row r="56" spans="1:21" x14ac:dyDescent="0.25">
      <c r="A56" s="10"/>
      <c r="B56" s="11" t="s">
        <v>39</v>
      </c>
      <c r="C56" s="21" t="s">
        <v>31</v>
      </c>
      <c r="D56" s="152"/>
      <c r="E56" s="257" t="s">
        <v>52</v>
      </c>
      <c r="F56" s="258"/>
      <c r="G56" s="258"/>
      <c r="H56" s="259"/>
      <c r="I56" s="260" t="s">
        <v>52</v>
      </c>
      <c r="J56" s="261"/>
      <c r="K56" s="261"/>
      <c r="L56" s="262"/>
      <c r="M56" s="260" t="s">
        <v>52</v>
      </c>
      <c r="N56" s="261"/>
      <c r="O56" s="261"/>
      <c r="P56" s="262"/>
      <c r="Q56" s="260" t="s">
        <v>52</v>
      </c>
      <c r="R56" s="261"/>
      <c r="S56" s="261"/>
      <c r="T56" s="262"/>
      <c r="U56" s="12"/>
    </row>
    <row r="57" spans="1:21" x14ac:dyDescent="0.25">
      <c r="A57" s="10"/>
      <c r="B57" s="11"/>
      <c r="C57" s="21" t="s">
        <v>28</v>
      </c>
      <c r="D57" s="152"/>
      <c r="E57" s="65"/>
      <c r="F57" s="66" t="s">
        <v>12</v>
      </c>
      <c r="G57" s="66"/>
      <c r="H57" s="67">
        <f t="shared" si="5"/>
        <v>0</v>
      </c>
      <c r="I57" s="91"/>
      <c r="J57" s="90" t="s">
        <v>12</v>
      </c>
      <c r="K57" s="90"/>
      <c r="L57" s="98">
        <f t="shared" ref="L57:L60" si="9">I57*K57</f>
        <v>0</v>
      </c>
      <c r="M57" s="91"/>
      <c r="N57" s="90" t="s">
        <v>12</v>
      </c>
      <c r="O57" s="90"/>
      <c r="P57" s="98">
        <f t="shared" ref="P57:P60" si="10">M57*O57</f>
        <v>0</v>
      </c>
      <c r="Q57" s="91"/>
      <c r="R57" s="90" t="s">
        <v>12</v>
      </c>
      <c r="S57" s="90"/>
      <c r="T57" s="98">
        <f t="shared" ref="T57:T73" si="11">Q57*S57</f>
        <v>0</v>
      </c>
      <c r="U57" s="12"/>
    </row>
    <row r="58" spans="1:21" x14ac:dyDescent="0.25">
      <c r="A58" s="10"/>
      <c r="B58" s="11"/>
      <c r="C58" s="21" t="s">
        <v>29</v>
      </c>
      <c r="D58" s="152"/>
      <c r="E58" s="65"/>
      <c r="F58" s="66" t="s">
        <v>13</v>
      </c>
      <c r="G58" s="66"/>
      <c r="H58" s="67">
        <f t="shared" si="5"/>
        <v>0</v>
      </c>
      <c r="I58" s="91"/>
      <c r="J58" s="90" t="s">
        <v>13</v>
      </c>
      <c r="K58" s="90"/>
      <c r="L58" s="98">
        <f t="shared" si="9"/>
        <v>0</v>
      </c>
      <c r="M58" s="91"/>
      <c r="N58" s="90" t="s">
        <v>13</v>
      </c>
      <c r="O58" s="90"/>
      <c r="P58" s="98">
        <f t="shared" si="10"/>
        <v>0</v>
      </c>
      <c r="Q58" s="91"/>
      <c r="R58" s="90" t="s">
        <v>13</v>
      </c>
      <c r="S58" s="90"/>
      <c r="T58" s="98">
        <f t="shared" si="11"/>
        <v>0</v>
      </c>
      <c r="U58" s="12"/>
    </row>
    <row r="59" spans="1:21" x14ac:dyDescent="0.25">
      <c r="A59" s="10"/>
      <c r="B59" s="11"/>
      <c r="C59" s="21" t="s">
        <v>30</v>
      </c>
      <c r="D59" s="152"/>
      <c r="E59" s="65"/>
      <c r="F59" s="66" t="s">
        <v>12</v>
      </c>
      <c r="G59" s="66"/>
      <c r="H59" s="67">
        <f t="shared" si="5"/>
        <v>0</v>
      </c>
      <c r="I59" s="91"/>
      <c r="J59" s="90" t="s">
        <v>12</v>
      </c>
      <c r="K59" s="90"/>
      <c r="L59" s="98">
        <f t="shared" si="9"/>
        <v>0</v>
      </c>
      <c r="M59" s="91"/>
      <c r="N59" s="90" t="s">
        <v>12</v>
      </c>
      <c r="O59" s="90"/>
      <c r="P59" s="98">
        <f t="shared" si="10"/>
        <v>0</v>
      </c>
      <c r="Q59" s="91"/>
      <c r="R59" s="90" t="s">
        <v>12</v>
      </c>
      <c r="S59" s="90"/>
      <c r="T59" s="98">
        <f t="shared" si="11"/>
        <v>0</v>
      </c>
      <c r="U59" s="12"/>
    </row>
    <row r="60" spans="1:21" x14ac:dyDescent="0.25">
      <c r="A60" s="10"/>
      <c r="B60" s="11"/>
      <c r="C60" s="21"/>
      <c r="D60" s="152"/>
      <c r="E60" s="65"/>
      <c r="F60" s="66"/>
      <c r="G60" s="66"/>
      <c r="H60" s="67">
        <f t="shared" si="5"/>
        <v>0</v>
      </c>
      <c r="I60" s="91"/>
      <c r="J60" s="90"/>
      <c r="K60" s="90"/>
      <c r="L60" s="98">
        <f t="shared" si="9"/>
        <v>0</v>
      </c>
      <c r="M60" s="91"/>
      <c r="N60" s="90"/>
      <c r="O60" s="90"/>
      <c r="P60" s="98">
        <f t="shared" si="10"/>
        <v>0</v>
      </c>
      <c r="Q60" s="91"/>
      <c r="R60" s="90"/>
      <c r="S60" s="90"/>
      <c r="T60" s="98">
        <f t="shared" si="11"/>
        <v>0</v>
      </c>
      <c r="U60" s="12"/>
    </row>
    <row r="61" spans="1:21" x14ac:dyDescent="0.25">
      <c r="A61" s="10"/>
      <c r="B61" s="11" t="s">
        <v>53</v>
      </c>
      <c r="C61" s="126" t="s">
        <v>40</v>
      </c>
      <c r="D61" s="157"/>
      <c r="E61" s="65"/>
      <c r="F61" s="66"/>
      <c r="G61" s="66"/>
      <c r="H61" s="67">
        <f>E61*G61</f>
        <v>0</v>
      </c>
      <c r="I61" s="91"/>
      <c r="J61" s="90"/>
      <c r="K61" s="90"/>
      <c r="L61" s="98">
        <f>I61*K61</f>
        <v>0</v>
      </c>
      <c r="M61" s="91"/>
      <c r="N61" s="90"/>
      <c r="O61" s="90"/>
      <c r="P61" s="98">
        <f>M61*O61</f>
        <v>0</v>
      </c>
      <c r="Q61" s="91"/>
      <c r="R61" s="90"/>
      <c r="S61" s="90"/>
      <c r="T61" s="98">
        <f t="shared" si="11"/>
        <v>0</v>
      </c>
      <c r="U61" s="12"/>
    </row>
    <row r="62" spans="1:21" x14ac:dyDescent="0.25">
      <c r="A62" s="10"/>
      <c r="B62" s="11"/>
      <c r="C62" s="21"/>
      <c r="D62" s="152"/>
      <c r="E62" s="65"/>
      <c r="F62" s="66"/>
      <c r="G62" s="66"/>
      <c r="H62" s="67">
        <f t="shared" ref="H62:H73" si="12">E62*G62</f>
        <v>0</v>
      </c>
      <c r="I62" s="91"/>
      <c r="J62" s="90"/>
      <c r="K62" s="90"/>
      <c r="L62" s="98">
        <f t="shared" ref="L62:L73" si="13">I62*K62</f>
        <v>0</v>
      </c>
      <c r="M62" s="91"/>
      <c r="N62" s="90"/>
      <c r="O62" s="90"/>
      <c r="P62" s="98">
        <f t="shared" ref="P62:P73" si="14">M62*O62</f>
        <v>0</v>
      </c>
      <c r="Q62" s="91"/>
      <c r="R62" s="90"/>
      <c r="S62" s="90"/>
      <c r="T62" s="98">
        <f t="shared" si="11"/>
        <v>0</v>
      </c>
      <c r="U62" s="12"/>
    </row>
    <row r="63" spans="1:21" x14ac:dyDescent="0.25">
      <c r="A63" s="10"/>
      <c r="B63" s="11"/>
      <c r="C63" s="21"/>
      <c r="D63" s="152"/>
      <c r="E63" s="65"/>
      <c r="F63" s="66"/>
      <c r="G63" s="66"/>
      <c r="H63" s="67">
        <f t="shared" si="12"/>
        <v>0</v>
      </c>
      <c r="I63" s="91"/>
      <c r="J63" s="90"/>
      <c r="K63" s="90"/>
      <c r="L63" s="98">
        <f t="shared" si="13"/>
        <v>0</v>
      </c>
      <c r="M63" s="91"/>
      <c r="N63" s="90"/>
      <c r="O63" s="90"/>
      <c r="P63" s="98">
        <f t="shared" si="14"/>
        <v>0</v>
      </c>
      <c r="Q63" s="91"/>
      <c r="R63" s="90"/>
      <c r="S63" s="90"/>
      <c r="T63" s="98">
        <f t="shared" si="11"/>
        <v>0</v>
      </c>
      <c r="U63" s="12"/>
    </row>
    <row r="64" spans="1:21" x14ac:dyDescent="0.25">
      <c r="A64" s="10"/>
      <c r="B64" s="11"/>
      <c r="C64" s="21"/>
      <c r="D64" s="152"/>
      <c r="E64" s="65"/>
      <c r="F64" s="66"/>
      <c r="G64" s="66"/>
      <c r="H64" s="67">
        <f t="shared" si="12"/>
        <v>0</v>
      </c>
      <c r="I64" s="91"/>
      <c r="J64" s="90"/>
      <c r="K64" s="90"/>
      <c r="L64" s="98">
        <f t="shared" si="13"/>
        <v>0</v>
      </c>
      <c r="M64" s="91"/>
      <c r="N64" s="90"/>
      <c r="O64" s="90"/>
      <c r="P64" s="98">
        <f t="shared" si="14"/>
        <v>0</v>
      </c>
      <c r="Q64" s="91"/>
      <c r="R64" s="90"/>
      <c r="S64" s="90"/>
      <c r="T64" s="98">
        <f t="shared" si="11"/>
        <v>0</v>
      </c>
      <c r="U64" s="12"/>
    </row>
    <row r="65" spans="1:21" x14ac:dyDescent="0.25">
      <c r="A65" s="10"/>
      <c r="B65" s="11"/>
      <c r="C65" s="126" t="s">
        <v>41</v>
      </c>
      <c r="D65" s="157"/>
      <c r="E65" s="65"/>
      <c r="F65" s="66"/>
      <c r="G65" s="66"/>
      <c r="H65" s="67">
        <f t="shared" si="12"/>
        <v>0</v>
      </c>
      <c r="I65" s="91"/>
      <c r="J65" s="90"/>
      <c r="K65" s="90"/>
      <c r="L65" s="98">
        <f t="shared" si="13"/>
        <v>0</v>
      </c>
      <c r="M65" s="91"/>
      <c r="N65" s="90"/>
      <c r="O65" s="90"/>
      <c r="P65" s="98">
        <f t="shared" si="14"/>
        <v>0</v>
      </c>
      <c r="Q65" s="91"/>
      <c r="R65" s="90"/>
      <c r="S65" s="90"/>
      <c r="T65" s="98">
        <f t="shared" si="11"/>
        <v>0</v>
      </c>
      <c r="U65" s="12"/>
    </row>
    <row r="66" spans="1:21" x14ac:dyDescent="0.25">
      <c r="A66" s="10"/>
      <c r="B66" s="11"/>
      <c r="C66" s="21"/>
      <c r="D66" s="152"/>
      <c r="E66" s="65"/>
      <c r="F66" s="66"/>
      <c r="G66" s="66"/>
      <c r="H66" s="67">
        <f t="shared" si="12"/>
        <v>0</v>
      </c>
      <c r="I66" s="91"/>
      <c r="J66" s="90"/>
      <c r="K66" s="90"/>
      <c r="L66" s="98">
        <f t="shared" si="13"/>
        <v>0</v>
      </c>
      <c r="M66" s="91"/>
      <c r="N66" s="90"/>
      <c r="O66" s="90"/>
      <c r="P66" s="98">
        <f t="shared" si="14"/>
        <v>0</v>
      </c>
      <c r="Q66" s="91"/>
      <c r="R66" s="90"/>
      <c r="S66" s="90"/>
      <c r="T66" s="98">
        <f t="shared" si="11"/>
        <v>0</v>
      </c>
      <c r="U66" s="12"/>
    </row>
    <row r="67" spans="1:21" x14ac:dyDescent="0.25">
      <c r="A67" s="10"/>
      <c r="B67" s="11"/>
      <c r="C67" s="21"/>
      <c r="D67" s="152"/>
      <c r="E67" s="65"/>
      <c r="F67" s="66"/>
      <c r="G67" s="66"/>
      <c r="H67" s="67">
        <f t="shared" si="12"/>
        <v>0</v>
      </c>
      <c r="I67" s="91"/>
      <c r="J67" s="90"/>
      <c r="K67" s="90"/>
      <c r="L67" s="98">
        <f t="shared" si="13"/>
        <v>0</v>
      </c>
      <c r="M67" s="91"/>
      <c r="N67" s="90"/>
      <c r="O67" s="90"/>
      <c r="P67" s="98">
        <f t="shared" si="14"/>
        <v>0</v>
      </c>
      <c r="Q67" s="91"/>
      <c r="R67" s="90"/>
      <c r="S67" s="90"/>
      <c r="T67" s="98">
        <f t="shared" si="11"/>
        <v>0</v>
      </c>
      <c r="U67" s="12"/>
    </row>
    <row r="68" spans="1:21" x14ac:dyDescent="0.25">
      <c r="A68" s="10"/>
      <c r="B68" s="11"/>
      <c r="C68" s="21"/>
      <c r="D68" s="152"/>
      <c r="E68" s="65"/>
      <c r="F68" s="66"/>
      <c r="G68" s="66"/>
      <c r="H68" s="67">
        <f t="shared" si="12"/>
        <v>0</v>
      </c>
      <c r="I68" s="91"/>
      <c r="J68" s="90"/>
      <c r="K68" s="90"/>
      <c r="L68" s="98">
        <f t="shared" si="13"/>
        <v>0</v>
      </c>
      <c r="M68" s="91"/>
      <c r="N68" s="90"/>
      <c r="O68" s="90"/>
      <c r="P68" s="98">
        <f t="shared" si="14"/>
        <v>0</v>
      </c>
      <c r="Q68" s="91"/>
      <c r="R68" s="90"/>
      <c r="S68" s="90"/>
      <c r="T68" s="98">
        <f t="shared" si="11"/>
        <v>0</v>
      </c>
      <c r="U68" s="12"/>
    </row>
    <row r="69" spans="1:21" x14ac:dyDescent="0.25">
      <c r="A69" s="10"/>
      <c r="B69" s="11"/>
      <c r="C69" s="126" t="s">
        <v>42</v>
      </c>
      <c r="D69" s="157"/>
      <c r="E69" s="65"/>
      <c r="F69" s="66"/>
      <c r="G69" s="66"/>
      <c r="H69" s="67">
        <f t="shared" si="12"/>
        <v>0</v>
      </c>
      <c r="I69" s="91"/>
      <c r="J69" s="90"/>
      <c r="K69" s="90"/>
      <c r="L69" s="98">
        <f t="shared" si="13"/>
        <v>0</v>
      </c>
      <c r="M69" s="91"/>
      <c r="N69" s="90"/>
      <c r="O69" s="90"/>
      <c r="P69" s="98">
        <f t="shared" si="14"/>
        <v>0</v>
      </c>
      <c r="Q69" s="91"/>
      <c r="R69" s="90"/>
      <c r="S69" s="90"/>
      <c r="T69" s="98">
        <f t="shared" si="11"/>
        <v>0</v>
      </c>
      <c r="U69" s="12"/>
    </row>
    <row r="70" spans="1:21" x14ac:dyDescent="0.25">
      <c r="A70" s="10"/>
      <c r="B70" s="11"/>
      <c r="C70" s="21"/>
      <c r="D70" s="152"/>
      <c r="E70" s="65"/>
      <c r="F70" s="66"/>
      <c r="G70" s="66"/>
      <c r="H70" s="67">
        <f t="shared" si="12"/>
        <v>0</v>
      </c>
      <c r="I70" s="91"/>
      <c r="J70" s="90"/>
      <c r="K70" s="90"/>
      <c r="L70" s="98">
        <f t="shared" si="13"/>
        <v>0</v>
      </c>
      <c r="M70" s="91"/>
      <c r="N70" s="90"/>
      <c r="O70" s="90"/>
      <c r="P70" s="98">
        <f t="shared" si="14"/>
        <v>0</v>
      </c>
      <c r="Q70" s="91"/>
      <c r="R70" s="90"/>
      <c r="S70" s="90"/>
      <c r="T70" s="98">
        <f t="shared" si="11"/>
        <v>0</v>
      </c>
      <c r="U70" s="12"/>
    </row>
    <row r="71" spans="1:21" x14ac:dyDescent="0.25">
      <c r="A71" s="10"/>
      <c r="B71" s="11"/>
      <c r="C71" s="21"/>
      <c r="D71" s="152"/>
      <c r="E71" s="65"/>
      <c r="F71" s="66"/>
      <c r="G71" s="66"/>
      <c r="H71" s="67">
        <f t="shared" si="12"/>
        <v>0</v>
      </c>
      <c r="I71" s="91"/>
      <c r="J71" s="90"/>
      <c r="K71" s="90"/>
      <c r="L71" s="98">
        <f t="shared" si="13"/>
        <v>0</v>
      </c>
      <c r="M71" s="91"/>
      <c r="N71" s="90"/>
      <c r="O71" s="90"/>
      <c r="P71" s="98">
        <f t="shared" si="14"/>
        <v>0</v>
      </c>
      <c r="Q71" s="91"/>
      <c r="R71" s="90"/>
      <c r="S71" s="90"/>
      <c r="T71" s="98">
        <f t="shared" si="11"/>
        <v>0</v>
      </c>
      <c r="U71" s="12"/>
    </row>
    <row r="72" spans="1:21" x14ac:dyDescent="0.25">
      <c r="A72" s="10"/>
      <c r="B72" s="11"/>
      <c r="C72" s="21"/>
      <c r="D72" s="152"/>
      <c r="E72" s="65"/>
      <c r="F72" s="66"/>
      <c r="G72" s="66"/>
      <c r="H72" s="67">
        <f t="shared" si="12"/>
        <v>0</v>
      </c>
      <c r="I72" s="91"/>
      <c r="J72" s="90"/>
      <c r="K72" s="90"/>
      <c r="L72" s="98">
        <f t="shared" si="13"/>
        <v>0</v>
      </c>
      <c r="M72" s="91"/>
      <c r="N72" s="90"/>
      <c r="O72" s="90"/>
      <c r="P72" s="98">
        <f t="shared" si="14"/>
        <v>0</v>
      </c>
      <c r="Q72" s="91"/>
      <c r="R72" s="90"/>
      <c r="S72" s="90"/>
      <c r="T72" s="98">
        <f t="shared" si="11"/>
        <v>0</v>
      </c>
      <c r="U72" s="12"/>
    </row>
    <row r="73" spans="1:21" ht="15.75" thickBot="1" x14ac:dyDescent="0.3">
      <c r="A73" s="13"/>
      <c r="B73" s="17"/>
      <c r="C73" s="22"/>
      <c r="D73" s="153"/>
      <c r="E73" s="68"/>
      <c r="F73" s="69"/>
      <c r="G73" s="69"/>
      <c r="H73" s="67">
        <f t="shared" si="12"/>
        <v>0</v>
      </c>
      <c r="I73" s="99"/>
      <c r="J73" s="100"/>
      <c r="K73" s="100"/>
      <c r="L73" s="98">
        <f t="shared" si="13"/>
        <v>0</v>
      </c>
      <c r="M73" s="99"/>
      <c r="N73" s="100"/>
      <c r="O73" s="100"/>
      <c r="P73" s="98">
        <f t="shared" si="14"/>
        <v>0</v>
      </c>
      <c r="Q73" s="99"/>
      <c r="R73" s="100"/>
      <c r="S73" s="100"/>
      <c r="T73" s="98">
        <f t="shared" si="11"/>
        <v>0</v>
      </c>
      <c r="U73" s="14"/>
    </row>
    <row r="74" spans="1:21" s="6" customFormat="1" x14ac:dyDescent="0.25">
      <c r="A74" s="41" t="s">
        <v>46</v>
      </c>
      <c r="B74" s="37" t="s">
        <v>43</v>
      </c>
      <c r="C74" s="47" t="s">
        <v>48</v>
      </c>
      <c r="D74" s="158"/>
      <c r="E74" s="70"/>
      <c r="F74" s="71"/>
      <c r="G74" s="71"/>
      <c r="H74" s="72">
        <f>SUM(H47:H73)</f>
        <v>0</v>
      </c>
      <c r="I74" s="101"/>
      <c r="J74" s="102"/>
      <c r="K74" s="102"/>
      <c r="L74" s="103">
        <f>SUM(L47:L73)</f>
        <v>0</v>
      </c>
      <c r="M74" s="101"/>
      <c r="N74" s="102"/>
      <c r="O74" s="102"/>
      <c r="P74" s="103">
        <f>SUM(P47:P73)</f>
        <v>0</v>
      </c>
      <c r="Q74" s="101"/>
      <c r="R74" s="102"/>
      <c r="S74" s="102"/>
      <c r="T74" s="103">
        <f>SUM(T47:T73)</f>
        <v>0</v>
      </c>
      <c r="U74" s="43"/>
    </row>
    <row r="75" spans="1:21" s="6" customFormat="1" ht="15.75" thickBot="1" x14ac:dyDescent="0.3">
      <c r="A75" s="48" t="s">
        <v>47</v>
      </c>
      <c r="B75" s="38" t="s">
        <v>44</v>
      </c>
      <c r="C75" s="49"/>
      <c r="D75" s="159"/>
      <c r="E75" s="79"/>
      <c r="F75" s="80"/>
      <c r="G75" s="80"/>
      <c r="H75" s="81">
        <f>H74+H45</f>
        <v>35580</v>
      </c>
      <c r="I75" s="110"/>
      <c r="J75" s="111"/>
      <c r="K75" s="111"/>
      <c r="L75" s="112">
        <f>L74+L45</f>
        <v>31920</v>
      </c>
      <c r="M75" s="110"/>
      <c r="N75" s="111"/>
      <c r="O75" s="111"/>
      <c r="P75" s="112">
        <f>P74+P45</f>
        <v>18924</v>
      </c>
      <c r="Q75" s="110"/>
      <c r="R75" s="111"/>
      <c r="S75" s="111"/>
      <c r="T75" s="112">
        <f>T74+T45</f>
        <v>0</v>
      </c>
      <c r="U75" s="50"/>
    </row>
    <row r="76" spans="1:21" x14ac:dyDescent="0.25">
      <c r="A76" s="23"/>
      <c r="B76" s="24"/>
      <c r="C76" s="25"/>
      <c r="D76" s="160"/>
      <c r="E76" s="82"/>
      <c r="F76" s="83"/>
      <c r="G76" s="83"/>
      <c r="H76" s="84"/>
      <c r="I76" s="113"/>
      <c r="J76" s="114"/>
      <c r="K76" s="114"/>
      <c r="L76" s="115"/>
      <c r="M76" s="113"/>
      <c r="N76" s="114"/>
      <c r="O76" s="114"/>
      <c r="P76" s="115"/>
      <c r="Q76" s="113"/>
      <c r="R76" s="114"/>
      <c r="S76" s="114"/>
      <c r="T76" s="115"/>
      <c r="U76" s="26"/>
    </row>
    <row r="77" spans="1:21" ht="30" x14ac:dyDescent="0.25">
      <c r="A77" s="23"/>
      <c r="B77" s="24" t="s">
        <v>45</v>
      </c>
      <c r="C77" s="25"/>
      <c r="D77" s="160"/>
      <c r="E77" s="82"/>
      <c r="F77" s="83"/>
      <c r="G77" s="83"/>
      <c r="H77" s="67">
        <f>E77*G77</f>
        <v>0</v>
      </c>
      <c r="I77" s="113"/>
      <c r="J77" s="114"/>
      <c r="K77" s="114"/>
      <c r="L77" s="98">
        <f>I77*K77</f>
        <v>0</v>
      </c>
      <c r="M77" s="113"/>
      <c r="N77" s="114"/>
      <c r="O77" s="114"/>
      <c r="P77" s="98">
        <f>M77*O77</f>
        <v>0</v>
      </c>
      <c r="Q77" s="113"/>
      <c r="R77" s="114"/>
      <c r="S77" s="114"/>
      <c r="T77" s="98">
        <f t="shared" ref="T77:T82" si="15">Q77*S77</f>
        <v>0</v>
      </c>
      <c r="U77" s="26"/>
    </row>
    <row r="78" spans="1:21" x14ac:dyDescent="0.25">
      <c r="A78" s="10"/>
      <c r="B78" s="11"/>
      <c r="C78" s="21"/>
      <c r="D78" s="152"/>
      <c r="E78" s="65"/>
      <c r="F78" s="66"/>
      <c r="G78" s="66"/>
      <c r="H78" s="67">
        <f>E78*G78</f>
        <v>0</v>
      </c>
      <c r="I78" s="91"/>
      <c r="J78" s="90"/>
      <c r="K78" s="90"/>
      <c r="L78" s="98">
        <f>I78*K78</f>
        <v>0</v>
      </c>
      <c r="M78" s="91"/>
      <c r="N78" s="90"/>
      <c r="O78" s="90"/>
      <c r="P78" s="98">
        <f>M78*O78</f>
        <v>0</v>
      </c>
      <c r="Q78" s="91"/>
      <c r="R78" s="90"/>
      <c r="S78" s="90"/>
      <c r="T78" s="98">
        <f t="shared" si="15"/>
        <v>0</v>
      </c>
      <c r="U78" s="12"/>
    </row>
    <row r="79" spans="1:21" x14ac:dyDescent="0.25">
      <c r="A79" s="10"/>
      <c r="B79" s="11"/>
      <c r="C79" s="21"/>
      <c r="D79" s="152"/>
      <c r="E79" s="65"/>
      <c r="F79" s="66"/>
      <c r="G79" s="66"/>
      <c r="H79" s="67">
        <f t="shared" ref="H79:H82" si="16">E79*G79</f>
        <v>0</v>
      </c>
      <c r="I79" s="91"/>
      <c r="J79" s="90"/>
      <c r="K79" s="90"/>
      <c r="L79" s="98">
        <f t="shared" ref="L79:L82" si="17">I79*K79</f>
        <v>0</v>
      </c>
      <c r="M79" s="91"/>
      <c r="N79" s="90"/>
      <c r="O79" s="90"/>
      <c r="P79" s="98">
        <f t="shared" ref="P79:P82" si="18">M79*O79</f>
        <v>0</v>
      </c>
      <c r="Q79" s="91"/>
      <c r="R79" s="90"/>
      <c r="S79" s="90"/>
      <c r="T79" s="98">
        <f t="shared" si="15"/>
        <v>0</v>
      </c>
      <c r="U79" s="12"/>
    </row>
    <row r="80" spans="1:21" x14ac:dyDescent="0.25">
      <c r="A80" s="10"/>
      <c r="B80" s="11"/>
      <c r="C80" s="21"/>
      <c r="D80" s="152"/>
      <c r="E80" s="65"/>
      <c r="F80" s="66"/>
      <c r="G80" s="66"/>
      <c r="H80" s="67">
        <f t="shared" si="16"/>
        <v>0</v>
      </c>
      <c r="I80" s="91"/>
      <c r="J80" s="90"/>
      <c r="K80" s="90"/>
      <c r="L80" s="98">
        <f t="shared" si="17"/>
        <v>0</v>
      </c>
      <c r="M80" s="91"/>
      <c r="N80" s="90"/>
      <c r="O80" s="90"/>
      <c r="P80" s="98">
        <f t="shared" si="18"/>
        <v>0</v>
      </c>
      <c r="Q80" s="91"/>
      <c r="R80" s="90"/>
      <c r="S80" s="90"/>
      <c r="T80" s="98">
        <f t="shared" si="15"/>
        <v>0</v>
      </c>
      <c r="U80" s="12"/>
    </row>
    <row r="81" spans="1:44" x14ac:dyDescent="0.25">
      <c r="A81" s="10"/>
      <c r="B81" s="11"/>
      <c r="C81" s="21"/>
      <c r="D81" s="152"/>
      <c r="E81" s="65"/>
      <c r="F81" s="66"/>
      <c r="G81" s="66"/>
      <c r="H81" s="67">
        <f t="shared" si="16"/>
        <v>0</v>
      </c>
      <c r="I81" s="91"/>
      <c r="J81" s="90"/>
      <c r="K81" s="90"/>
      <c r="L81" s="98">
        <f t="shared" si="17"/>
        <v>0</v>
      </c>
      <c r="M81" s="91"/>
      <c r="N81" s="90"/>
      <c r="O81" s="90"/>
      <c r="P81" s="98">
        <f t="shared" si="18"/>
        <v>0</v>
      </c>
      <c r="Q81" s="91"/>
      <c r="R81" s="90"/>
      <c r="S81" s="90"/>
      <c r="T81" s="98">
        <f t="shared" si="15"/>
        <v>0</v>
      </c>
      <c r="U81" s="12"/>
    </row>
    <row r="82" spans="1:44" ht="15.75" thickBot="1" x14ac:dyDescent="0.3">
      <c r="A82" s="13"/>
      <c r="B82" s="17"/>
      <c r="C82" s="22"/>
      <c r="D82" s="153"/>
      <c r="E82" s="68"/>
      <c r="F82" s="69"/>
      <c r="G82" s="69"/>
      <c r="H82" s="67">
        <f t="shared" si="16"/>
        <v>0</v>
      </c>
      <c r="I82" s="99"/>
      <c r="J82" s="100"/>
      <c r="K82" s="100"/>
      <c r="L82" s="98">
        <f t="shared" si="17"/>
        <v>0</v>
      </c>
      <c r="M82" s="99"/>
      <c r="N82" s="100"/>
      <c r="O82" s="100"/>
      <c r="P82" s="98">
        <f t="shared" si="18"/>
        <v>0</v>
      </c>
      <c r="Q82" s="99"/>
      <c r="R82" s="100"/>
      <c r="S82" s="100"/>
      <c r="T82" s="98">
        <f t="shared" si="15"/>
        <v>0</v>
      </c>
      <c r="U82" s="14"/>
    </row>
    <row r="83" spans="1:44" s="6" customFormat="1" x14ac:dyDescent="0.25">
      <c r="A83" s="41" t="s">
        <v>50</v>
      </c>
      <c r="B83" s="37" t="s">
        <v>57</v>
      </c>
      <c r="C83" s="44"/>
      <c r="D83" s="154"/>
      <c r="E83" s="70"/>
      <c r="F83" s="71"/>
      <c r="G83" s="71"/>
      <c r="H83" s="72">
        <f>SUM(H76:H82)</f>
        <v>0</v>
      </c>
      <c r="I83" s="101"/>
      <c r="J83" s="102"/>
      <c r="K83" s="102"/>
      <c r="L83" s="103">
        <f>SUM(L76:L82)</f>
        <v>0</v>
      </c>
      <c r="M83" s="101"/>
      <c r="N83" s="102"/>
      <c r="O83" s="102"/>
      <c r="P83" s="103">
        <f>SUM(P76:P82)</f>
        <v>0</v>
      </c>
      <c r="Q83" s="101"/>
      <c r="R83" s="102"/>
      <c r="S83" s="102"/>
      <c r="T83" s="103">
        <f>SUM(T76:T82)</f>
        <v>0</v>
      </c>
      <c r="U83" s="43"/>
    </row>
    <row r="84" spans="1:44" s="6" customFormat="1" ht="15.75" thickBot="1" x14ac:dyDescent="0.3">
      <c r="A84" s="48" t="s">
        <v>54</v>
      </c>
      <c r="B84" s="38" t="s">
        <v>58</v>
      </c>
      <c r="C84" s="124" t="s">
        <v>59</v>
      </c>
      <c r="D84" s="161"/>
      <c r="E84" s="79"/>
      <c r="F84" s="80"/>
      <c r="G84" s="80"/>
      <c r="H84" s="81">
        <f>SUM(H83+H75)</f>
        <v>35580</v>
      </c>
      <c r="I84" s="110"/>
      <c r="J84" s="111"/>
      <c r="K84" s="111"/>
      <c r="L84" s="112">
        <f>SUM(L83+L75)</f>
        <v>31920</v>
      </c>
      <c r="M84" s="110"/>
      <c r="N84" s="111"/>
      <c r="O84" s="111"/>
      <c r="P84" s="112">
        <f>SUM(P83+P75)</f>
        <v>18924</v>
      </c>
      <c r="Q84" s="110"/>
      <c r="R84" s="111"/>
      <c r="S84" s="111"/>
      <c r="T84" s="112">
        <f>SUM(T83+T75)</f>
        <v>0</v>
      </c>
      <c r="U84" s="50"/>
    </row>
    <row r="85" spans="1:44" ht="15.75" thickBot="1" x14ac:dyDescent="0.3">
      <c r="A85" s="33"/>
      <c r="B85" s="34"/>
      <c r="C85" s="35"/>
      <c r="D85" s="162"/>
      <c r="E85" s="85"/>
      <c r="F85" s="86"/>
      <c r="G85" s="86"/>
      <c r="H85" s="87"/>
      <c r="I85" s="116"/>
      <c r="J85" s="117"/>
      <c r="K85" s="117"/>
      <c r="L85" s="118"/>
      <c r="M85" s="116"/>
      <c r="N85" s="117"/>
      <c r="O85" s="117"/>
      <c r="P85" s="118"/>
      <c r="Q85" s="116"/>
      <c r="R85" s="117"/>
      <c r="S85" s="117"/>
      <c r="T85" s="118"/>
      <c r="U85" s="36"/>
    </row>
    <row r="86" spans="1:44" s="6" customFormat="1" x14ac:dyDescent="0.25">
      <c r="A86" s="41" t="s">
        <v>55</v>
      </c>
      <c r="B86" s="37" t="s">
        <v>91</v>
      </c>
      <c r="C86" s="42"/>
      <c r="D86" s="154">
        <f>SUM(D21:D85)</f>
        <v>36416</v>
      </c>
      <c r="E86" s="70"/>
      <c r="F86" s="71"/>
      <c r="G86" s="89" t="e">
        <f>IF(H86=0,"",(H86/$C86))</f>
        <v>#DIV/0!</v>
      </c>
      <c r="H86" s="72">
        <f>$C86-H84</f>
        <v>-35580</v>
      </c>
      <c r="I86" s="101"/>
      <c r="J86" s="102"/>
      <c r="K86" s="89" t="e">
        <f>IF(L86=0,"",(L86/$C86))</f>
        <v>#DIV/0!</v>
      </c>
      <c r="L86" s="103">
        <f>$C86-L84</f>
        <v>-31920</v>
      </c>
      <c r="M86" s="101"/>
      <c r="N86" s="102"/>
      <c r="O86" s="89" t="e">
        <f>IF(P86=0,"",(P86/$C86))</f>
        <v>#DIV/0!</v>
      </c>
      <c r="P86" s="103">
        <f>$C86-P84</f>
        <v>-18924</v>
      </c>
      <c r="Q86" s="101"/>
      <c r="R86" s="102"/>
      <c r="S86" s="89" t="str">
        <f>IF(T86=0,"",(T86/$C86))</f>
        <v/>
      </c>
      <c r="T86" s="103">
        <f>$C86-T84</f>
        <v>0</v>
      </c>
      <c r="U86" s="43"/>
    </row>
    <row r="87" spans="1:44" s="46" customFormat="1" ht="15.75" thickBot="1" x14ac:dyDescent="0.3">
      <c r="A87" s="51" t="s">
        <v>56</v>
      </c>
      <c r="B87" s="52" t="s">
        <v>49</v>
      </c>
      <c r="C87" s="53"/>
      <c r="D87" s="163"/>
      <c r="E87" s="92"/>
      <c r="F87" s="93"/>
      <c r="G87" s="121" t="e">
        <f>IF(H87="","",H87/MIN($H84,$L84,$P84,$T84))</f>
        <v>#DIV/0!</v>
      </c>
      <c r="H87" s="94">
        <f>IF(H84=0,"",MIN($H84,$L84,$P84,$T84)-H84)</f>
        <v>-35580</v>
      </c>
      <c r="I87" s="119"/>
      <c r="J87" s="120"/>
      <c r="K87" s="121" t="e">
        <f>IF(L87="","",L87/MIN($H84,$L84,$P84,$T84))</f>
        <v>#DIV/0!</v>
      </c>
      <c r="L87" s="122">
        <f>IF(L84=0,"",MIN($H84,$L84,$P84,$T84)-L84)</f>
        <v>-31920</v>
      </c>
      <c r="M87" s="119"/>
      <c r="N87" s="120"/>
      <c r="O87" s="121" t="e">
        <f>IF(P87="","",P87/MIN($H84,$L84,$P84,$T84))</f>
        <v>#DIV/0!</v>
      </c>
      <c r="P87" s="122">
        <f>IF(P84=0,"",MIN($H84,$L84,$P84,$T84)-P84)</f>
        <v>-18924</v>
      </c>
      <c r="Q87" s="119"/>
      <c r="R87" s="120"/>
      <c r="S87" s="121" t="str">
        <f>IF(T87="","",T87/MIN($H84,$L84,$P84,$T84))</f>
        <v/>
      </c>
      <c r="T87" s="122" t="str">
        <f>IF(T84=0,"",MIN($H84,$L84,$P84,$T84)-T84)</f>
        <v/>
      </c>
      <c r="U87" s="54"/>
    </row>
    <row r="88" spans="1:44" x14ac:dyDescent="0.25">
      <c r="A88" s="15"/>
      <c r="B88" s="15"/>
      <c r="C88" s="15"/>
      <c r="D88" s="164"/>
      <c r="E88" s="88"/>
      <c r="F88" s="88"/>
      <c r="G88" s="88"/>
      <c r="H88" s="88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256"/>
      <c r="T88" s="256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</row>
    <row r="89" spans="1:44" x14ac:dyDescent="0.25">
      <c r="H89" s="135"/>
      <c r="I89" s="135"/>
      <c r="S89" s="135"/>
      <c r="T89" s="135"/>
      <c r="U89" s="137"/>
    </row>
    <row r="90" spans="1:44" x14ac:dyDescent="0.25">
      <c r="H90" s="135"/>
      <c r="I90" s="135"/>
      <c r="S90" s="135"/>
      <c r="T90" s="135"/>
      <c r="U90" s="137"/>
    </row>
    <row r="91" spans="1:44" x14ac:dyDescent="0.25">
      <c r="H91" s="135"/>
      <c r="I91" s="135"/>
      <c r="S91" s="135"/>
      <c r="T91" s="135"/>
      <c r="U91" s="137"/>
    </row>
  </sheetData>
  <mergeCells count="24">
    <mergeCell ref="K15:L15"/>
    <mergeCell ref="M11:N11"/>
    <mergeCell ref="P11:Q11"/>
    <mergeCell ref="P10:Q10"/>
    <mergeCell ref="P9:R9"/>
    <mergeCell ref="P14:Q14"/>
    <mergeCell ref="P13:Q13"/>
    <mergeCell ref="P12:Q12"/>
    <mergeCell ref="F2:T7"/>
    <mergeCell ref="M15:N15"/>
    <mergeCell ref="S88:T88"/>
    <mergeCell ref="E56:H56"/>
    <mergeCell ref="I56:L56"/>
    <mergeCell ref="M56:P56"/>
    <mergeCell ref="Q56:T56"/>
    <mergeCell ref="S16:U18"/>
    <mergeCell ref="G9:H9"/>
    <mergeCell ref="P15:Q15"/>
    <mergeCell ref="K9:L9"/>
    <mergeCell ref="M10:N10"/>
    <mergeCell ref="M9:O9"/>
    <mergeCell ref="M14:N14"/>
    <mergeCell ref="M13:N13"/>
    <mergeCell ref="M12:N12"/>
  </mergeCells>
  <hyperlinks>
    <hyperlink ref="M14:N14" r:id="rId1" display="Adjudication Search" xr:uid="{E9B7DC04-B871-404F-A713-59575763CE09}"/>
    <hyperlink ref="M15:N15" r:id="rId2" display="Credit Check" xr:uid="{0A5962FE-AAD6-444B-834E-D0B0DF343B82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37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Young</dc:creator>
  <cp:lastModifiedBy>Sammy Amos</cp:lastModifiedBy>
  <cp:lastPrinted>2019-08-15T21:32:36Z</cp:lastPrinted>
  <dcterms:created xsi:type="dcterms:W3CDTF">2016-02-18T02:00:02Z</dcterms:created>
  <dcterms:modified xsi:type="dcterms:W3CDTF">2020-07-17T04:56:08Z</dcterms:modified>
</cp:coreProperties>
</file>