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J:\22066 - Rockpool Pelican Waters\11. HSEQ\Ric Cert 4\Identify and produce estimated costs for building and construction projects\"/>
    </mc:Choice>
  </mc:AlternateContent>
  <xr:revisionPtr revIDLastSave="0" documentId="8_{4536ADDD-88EB-4161-8A13-DA5F737C47E4}" xr6:coauthVersionLast="47" xr6:coauthVersionMax="47" xr10:uidLastSave="{00000000-0000-0000-0000-000000000000}"/>
  <bookViews>
    <workbookView xWindow="25080" yWindow="-285" windowWidth="25440" windowHeight="15390" xr2:uid="{8284C0F4-8435-48A9-B59B-1A4949D82C3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2" i="1" l="1"/>
  <c r="G12" i="1"/>
  <c r="I41" i="1"/>
  <c r="I42" i="1"/>
  <c r="I43" i="1"/>
  <c r="I44" i="1"/>
  <c r="I4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15" i="1"/>
  <c r="G37" i="1"/>
  <c r="G38" i="1"/>
  <c r="G39" i="1"/>
  <c r="G40" i="1"/>
  <c r="G41" i="1"/>
  <c r="G42" i="1"/>
  <c r="G43" i="1"/>
  <c r="G44" i="1"/>
  <c r="G4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15" i="1"/>
</calcChain>
</file>

<file path=xl/sharedStrings.xml><?xml version="1.0" encoding="utf-8"?>
<sst xmlns="http://schemas.openxmlformats.org/spreadsheetml/2006/main" count="89" uniqueCount="76">
  <si>
    <t>Construction Estimate Template</t>
  </si>
  <si>
    <t>Project name:</t>
  </si>
  <si>
    <t>Project location:</t>
  </si>
  <si>
    <t>Start Date:</t>
  </si>
  <si>
    <t>End Date:</t>
  </si>
  <si>
    <t>Project manager:</t>
  </si>
  <si>
    <t>Estimate prepared by:</t>
  </si>
  <si>
    <t>Category and items</t>
  </si>
  <si>
    <t>Units</t>
  </si>
  <si>
    <t>Unit price</t>
  </si>
  <si>
    <t>Base price</t>
  </si>
  <si>
    <t>Markup Amount</t>
  </si>
  <si>
    <t>Gross Profit</t>
  </si>
  <si>
    <t>Margin of Profit</t>
  </si>
  <si>
    <t>Total expense</t>
  </si>
  <si>
    <t>Notes</t>
  </si>
  <si>
    <t>Planning</t>
  </si>
  <si>
    <t>Base Price Total</t>
  </si>
  <si>
    <t>Gross Profit total</t>
  </si>
  <si>
    <t>Average Profit Margin</t>
  </si>
  <si>
    <t>Total Estimated Expense</t>
  </si>
  <si>
    <t>Admin fees</t>
  </si>
  <si>
    <t>Engineering</t>
  </si>
  <si>
    <t>Financing costs</t>
  </si>
  <si>
    <t>Legal</t>
  </si>
  <si>
    <t>Permit-Building</t>
  </si>
  <si>
    <t>Permit Environment</t>
  </si>
  <si>
    <t>Permit- Zoning</t>
  </si>
  <si>
    <t>Plan and Specs.</t>
  </si>
  <si>
    <t>Review</t>
  </si>
  <si>
    <t>Survey</t>
  </si>
  <si>
    <t>Site Preparation</t>
  </si>
  <si>
    <t>Earthworks/Excavation</t>
  </si>
  <si>
    <t>Utilities</t>
  </si>
  <si>
    <t>Water/ Sewer</t>
  </si>
  <si>
    <t>Foundation</t>
  </si>
  <si>
    <t>Framing</t>
  </si>
  <si>
    <t>Windows and doors (Exterior)</t>
  </si>
  <si>
    <t>Finishes - exterior</t>
  </si>
  <si>
    <t xml:space="preserve">Roofing </t>
  </si>
  <si>
    <t>Masonry/paving</t>
  </si>
  <si>
    <t>Al-fresco/ decks</t>
  </si>
  <si>
    <t>Insulation &amp; seals</t>
  </si>
  <si>
    <t>Plumbing</t>
  </si>
  <si>
    <t>Electrical</t>
  </si>
  <si>
    <t>HVAC</t>
  </si>
  <si>
    <t>Plastering</t>
  </si>
  <si>
    <t>Finishes - interior</t>
  </si>
  <si>
    <t>Kitchen</t>
  </si>
  <si>
    <t>Bath</t>
  </si>
  <si>
    <t>Appliances</t>
  </si>
  <si>
    <t>Other</t>
  </si>
  <si>
    <r>
      <t>Per</t>
    </r>
    <r>
      <rPr>
        <b/>
        <sz val="8"/>
        <color theme="1"/>
        <rFont val="Calibri"/>
        <family val="2"/>
        <scheme val="minor"/>
      </rPr>
      <t>(e.g. m</t>
    </r>
    <r>
      <rPr>
        <b/>
        <sz val="8"/>
        <color theme="1"/>
        <rFont val="Arial"/>
        <family val="2"/>
      </rPr>
      <t>²</t>
    </r>
    <r>
      <rPr>
        <b/>
        <sz val="8"/>
        <color theme="1"/>
        <rFont val="Calibri"/>
        <family val="2"/>
      </rPr>
      <t>)</t>
    </r>
  </si>
  <si>
    <t>Off site production costs</t>
  </si>
  <si>
    <t>Rockpool Pelican Waters</t>
  </si>
  <si>
    <t>Pelican Waters, Sunshine Coast</t>
  </si>
  <si>
    <t>Ash Lowe</t>
  </si>
  <si>
    <t>Rex Henderson</t>
  </si>
  <si>
    <t>month</t>
  </si>
  <si>
    <t>meters</t>
  </si>
  <si>
    <t>piles</t>
  </si>
  <si>
    <t>m2</t>
  </si>
  <si>
    <t>levels</t>
  </si>
  <si>
    <t>Block</t>
  </si>
  <si>
    <t>M2</t>
  </si>
  <si>
    <t>Ensuits</t>
  </si>
  <si>
    <t>hours</t>
  </si>
  <si>
    <t>Months</t>
  </si>
  <si>
    <t>Council</t>
  </si>
  <si>
    <t>team</t>
  </si>
  <si>
    <t>McNab</t>
  </si>
  <si>
    <t>quote</t>
  </si>
  <si>
    <t>interest</t>
  </si>
  <si>
    <t>bank</t>
  </si>
  <si>
    <t>fees</t>
  </si>
  <si>
    <t>council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</si>
</sst>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4" formatCode="&quot;$&quot;#,##0.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theme="1"/>
      <name val="Arial"/>
      <family val="2"/>
    </font>
    <font>
      <b/>
      <sz val="8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/>
      <bottom style="double">
        <color rgb="FF3F3F3F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</cellStyleXfs>
  <cellXfs count="31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4" fillId="5" borderId="6" xfId="6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4" fillId="4" borderId="7" xfId="5" applyFont="1" applyBorder="1" applyAlignment="1">
      <alignment vertical="center" wrapText="1"/>
    </xf>
    <xf numFmtId="0" fontId="4" fillId="5" borderId="6" xfId="2" applyNumberFormat="1" applyFont="1" applyFill="1" applyBorder="1" applyAlignment="1">
      <alignment vertical="center" wrapText="1"/>
    </xf>
    <xf numFmtId="0" fontId="4" fillId="5" borderId="1" xfId="1" applyNumberFormat="1" applyFont="1" applyFill="1" applyBorder="1" applyAlignment="1">
      <alignment vertical="center" wrapText="1"/>
    </xf>
    <xf numFmtId="164" fontId="0" fillId="0" borderId="1" xfId="0" applyNumberFormat="1" applyBorder="1" applyAlignment="1">
      <alignment vertical="center"/>
    </xf>
    <xf numFmtId="9" fontId="0" fillId="0" borderId="1" xfId="2" applyFont="1" applyBorder="1" applyAlignment="1">
      <alignment vertical="center"/>
    </xf>
    <xf numFmtId="44" fontId="0" fillId="0" borderId="1" xfId="1" applyFont="1" applyBorder="1" applyAlignment="1">
      <alignment vertical="center"/>
    </xf>
    <xf numFmtId="0" fontId="4" fillId="3" borderId="2" xfId="4" applyFont="1" applyBorder="1" applyAlignment="1">
      <alignment vertical="center"/>
    </xf>
    <xf numFmtId="0" fontId="4" fillId="3" borderId="2" xfId="4" applyFont="1" applyBorder="1" applyAlignment="1">
      <alignment vertical="center" wrapText="1"/>
    </xf>
    <xf numFmtId="0" fontId="5" fillId="2" borderId="1" xfId="3" applyFont="1" applyBorder="1" applyAlignment="1">
      <alignment vertical="center"/>
    </xf>
    <xf numFmtId="0" fontId="6" fillId="0" borderId="1" xfId="0" applyFont="1" applyBorder="1" applyAlignment="1">
      <alignment vertical="center"/>
    </xf>
    <xf numFmtId="2" fontId="0" fillId="0" borderId="1" xfId="0" applyNumberFormat="1" applyBorder="1" applyAlignment="1">
      <alignment vertical="center"/>
    </xf>
    <xf numFmtId="10" fontId="0" fillId="0" borderId="1" xfId="0" applyNumberForma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3" borderId="2" xfId="4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1" xfId="0" applyNumberFormat="1" applyBorder="1" applyAlignment="1">
      <alignment vertical="center"/>
    </xf>
    <xf numFmtId="14" fontId="0" fillId="0" borderId="3" xfId="0" applyNumberFormat="1" applyBorder="1" applyAlignment="1">
      <alignment horizontal="center" vertical="center"/>
    </xf>
    <xf numFmtId="44" fontId="5" fillId="2" borderId="1" xfId="1" applyFont="1" applyFill="1" applyBorder="1" applyAlignment="1">
      <alignment vertical="center"/>
    </xf>
    <xf numFmtId="44" fontId="0" fillId="0" borderId="0" xfId="0" applyNumberFormat="1" applyAlignment="1">
      <alignment vertical="center"/>
    </xf>
    <xf numFmtId="44" fontId="5" fillId="2" borderId="1" xfId="3" applyNumberFormat="1" applyFont="1" applyBorder="1" applyAlignment="1">
      <alignment vertical="center"/>
    </xf>
    <xf numFmtId="9" fontId="5" fillId="2" borderId="1" xfId="2" applyFont="1" applyFill="1" applyBorder="1" applyAlignment="1">
      <alignment vertical="center"/>
    </xf>
  </cellXfs>
  <cellStyles count="7">
    <cellStyle name="20% - Accent2" xfId="3" builtinId="34"/>
    <cellStyle name="40% - Accent3" xfId="4" builtinId="39"/>
    <cellStyle name="60% - Accent5" xfId="5" builtinId="48"/>
    <cellStyle name="60% - Accent6" xfId="6" builtinId="52"/>
    <cellStyle name="Currency" xfId="1" builtinId="4"/>
    <cellStyle name="Normal" xfId="0" builtinId="0"/>
    <cellStyle name="Per 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Grayscale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EE9865-8476-405C-AFC0-5E67C799AF16}">
  <dimension ref="A1:K49"/>
  <sheetViews>
    <sheetView tabSelected="1" workbookViewId="0">
      <selection activeCell="J17" sqref="J17"/>
    </sheetView>
  </sheetViews>
  <sheetFormatPr defaultRowHeight="15" x14ac:dyDescent="0.25"/>
  <cols>
    <col min="1" max="1" width="22.42578125" style="1" bestFit="1" customWidth="1"/>
    <col min="2" max="3" width="9.140625" style="1"/>
    <col min="4" max="4" width="12.7109375" style="1" bestFit="1" customWidth="1"/>
    <col min="5" max="5" width="18.42578125" style="1" customWidth="1"/>
    <col min="6" max="6" width="9.140625" style="1"/>
    <col min="7" max="7" width="13" style="1" customWidth="1"/>
    <col min="8" max="8" width="10.85546875" style="1" customWidth="1"/>
    <col min="9" max="9" width="15" style="1" customWidth="1"/>
    <col min="10" max="10" width="27.28515625" style="1" customWidth="1"/>
    <col min="11" max="16384" width="9.140625" style="1"/>
  </cols>
  <sheetData>
    <row r="1" spans="1:11" ht="28.5" customHeight="1" x14ac:dyDescent="0.25">
      <c r="A1" s="22" t="s">
        <v>0</v>
      </c>
      <c r="B1" s="23"/>
      <c r="C1" s="23"/>
      <c r="D1" s="23"/>
      <c r="E1" s="23"/>
      <c r="F1" s="23"/>
      <c r="G1" s="23"/>
      <c r="H1" s="23"/>
      <c r="I1" s="23"/>
      <c r="J1" s="23"/>
    </row>
    <row r="2" spans="1:11" x14ac:dyDescent="0.25">
      <c r="A2" s="1" t="s">
        <v>1</v>
      </c>
    </row>
    <row r="3" spans="1:11" ht="22.5" customHeight="1" x14ac:dyDescent="0.25">
      <c r="A3" s="18" t="s">
        <v>54</v>
      </c>
      <c r="B3" s="19"/>
      <c r="C3" s="19"/>
      <c r="D3" s="19"/>
      <c r="E3" s="19"/>
      <c r="F3" s="19"/>
      <c r="G3" s="19"/>
      <c r="H3" s="19"/>
      <c r="I3" s="19"/>
      <c r="J3" s="20"/>
    </row>
    <row r="4" spans="1:11" x14ac:dyDescent="0.25">
      <c r="A4" s="1" t="s">
        <v>2</v>
      </c>
    </row>
    <row r="5" spans="1:11" ht="22.5" customHeight="1" x14ac:dyDescent="0.25">
      <c r="A5" s="18" t="s">
        <v>55</v>
      </c>
      <c r="B5" s="19"/>
      <c r="C5" s="19"/>
      <c r="D5" s="19"/>
      <c r="E5" s="19"/>
      <c r="F5" s="19"/>
      <c r="G5" s="19"/>
      <c r="H5" s="19"/>
      <c r="I5" s="19"/>
      <c r="J5" s="20"/>
    </row>
    <row r="6" spans="1:11" ht="20.25" customHeight="1" x14ac:dyDescent="0.25">
      <c r="A6" s="24"/>
      <c r="B6" s="24"/>
      <c r="C6" s="24"/>
      <c r="D6" s="24"/>
      <c r="E6" s="24"/>
      <c r="F6" s="24"/>
      <c r="G6" s="24"/>
      <c r="H6" s="24"/>
      <c r="I6" s="24"/>
      <c r="J6" s="24"/>
    </row>
    <row r="7" spans="1:11" x14ac:dyDescent="0.25">
      <c r="A7" s="1" t="s">
        <v>3</v>
      </c>
      <c r="C7" s="1" t="s">
        <v>4</v>
      </c>
    </row>
    <row r="8" spans="1:11" x14ac:dyDescent="0.25">
      <c r="A8" s="25">
        <v>44743</v>
      </c>
      <c r="C8" s="26">
        <v>45183</v>
      </c>
      <c r="D8" s="20"/>
    </row>
    <row r="9" spans="1:11" x14ac:dyDescent="0.25">
      <c r="A9" s="1" t="s">
        <v>5</v>
      </c>
      <c r="E9" s="1" t="s">
        <v>6</v>
      </c>
    </row>
    <row r="10" spans="1:11" x14ac:dyDescent="0.25">
      <c r="A10" s="18" t="s">
        <v>56</v>
      </c>
      <c r="B10" s="19"/>
      <c r="C10" s="20"/>
      <c r="E10" s="18" t="s">
        <v>57</v>
      </c>
      <c r="F10" s="19"/>
      <c r="G10" s="19"/>
      <c r="H10" s="20"/>
    </row>
    <row r="11" spans="1:11" ht="39" thickBot="1" x14ac:dyDescent="0.3">
      <c r="E11" s="3" t="s">
        <v>17</v>
      </c>
      <c r="F11" s="4"/>
      <c r="G11" s="5" t="s">
        <v>18</v>
      </c>
      <c r="H11" s="6" t="s">
        <v>19</v>
      </c>
      <c r="I11" s="7" t="s">
        <v>20</v>
      </c>
    </row>
    <row r="12" spans="1:11" ht="15.75" thickTop="1" x14ac:dyDescent="0.25">
      <c r="E12" s="8">
        <v>27424981</v>
      </c>
      <c r="G12" s="8">
        <f>SUM(G15:G45)</f>
        <v>2742498.1000000006</v>
      </c>
      <c r="H12" s="9">
        <v>0.1</v>
      </c>
      <c r="I12" s="10">
        <f>SUM(I15:I45)</f>
        <v>30167479.100000009</v>
      </c>
    </row>
    <row r="14" spans="1:11" ht="25.5" x14ac:dyDescent="0.25">
      <c r="A14" s="11" t="s">
        <v>7</v>
      </c>
      <c r="B14" s="11" t="s">
        <v>8</v>
      </c>
      <c r="C14" s="12" t="s">
        <v>52</v>
      </c>
      <c r="D14" s="11" t="s">
        <v>9</v>
      </c>
      <c r="E14" s="11" t="s">
        <v>10</v>
      </c>
      <c r="F14" s="12" t="s">
        <v>11</v>
      </c>
      <c r="G14" s="12" t="s">
        <v>12</v>
      </c>
      <c r="H14" s="12" t="s">
        <v>13</v>
      </c>
      <c r="I14" s="12" t="s">
        <v>14</v>
      </c>
      <c r="J14" s="21" t="s">
        <v>15</v>
      </c>
      <c r="K14" s="21"/>
    </row>
    <row r="15" spans="1:11" x14ac:dyDescent="0.25">
      <c r="A15" s="13" t="s">
        <v>16</v>
      </c>
      <c r="B15" s="13">
        <v>1</v>
      </c>
      <c r="C15" s="13"/>
      <c r="D15" s="13"/>
      <c r="E15" s="27">
        <v>152640</v>
      </c>
      <c r="F15" s="30">
        <v>0.1</v>
      </c>
      <c r="G15" s="29">
        <f>SUM(E15*F15)</f>
        <v>15264</v>
      </c>
      <c r="H15" s="30">
        <v>0.1</v>
      </c>
      <c r="I15" s="29">
        <f>SUM(G15+E15)</f>
        <v>167904</v>
      </c>
      <c r="J15" s="13"/>
      <c r="K15" s="13"/>
    </row>
    <row r="16" spans="1:11" x14ac:dyDescent="0.25">
      <c r="A16" s="14" t="s">
        <v>21</v>
      </c>
      <c r="B16" s="15" t="s">
        <v>69</v>
      </c>
      <c r="C16" s="2"/>
      <c r="D16" s="8" t="s">
        <v>70</v>
      </c>
      <c r="E16" s="10">
        <v>1008360</v>
      </c>
      <c r="F16" s="30">
        <v>0.1</v>
      </c>
      <c r="G16" s="29">
        <f t="shared" ref="G16:G45" si="0">SUM(E16*F16)</f>
        <v>100836</v>
      </c>
      <c r="H16" s="30">
        <v>0.1</v>
      </c>
      <c r="I16" s="29">
        <f t="shared" ref="I16:I45" si="1">SUM(G16+E16)</f>
        <v>1109196</v>
      </c>
      <c r="J16" s="2"/>
      <c r="K16" s="2"/>
    </row>
    <row r="17" spans="1:11" x14ac:dyDescent="0.25">
      <c r="A17" s="14" t="s">
        <v>22</v>
      </c>
      <c r="B17" s="15" t="s">
        <v>71</v>
      </c>
      <c r="C17" s="2"/>
      <c r="D17" s="8"/>
      <c r="E17" s="10">
        <v>503111</v>
      </c>
      <c r="F17" s="30">
        <v>0.1</v>
      </c>
      <c r="G17" s="29">
        <f t="shared" si="0"/>
        <v>50311.100000000006</v>
      </c>
      <c r="H17" s="30">
        <v>0.1</v>
      </c>
      <c r="I17" s="29">
        <f t="shared" si="1"/>
        <v>553422.1</v>
      </c>
      <c r="J17" s="2"/>
      <c r="K17" s="2"/>
    </row>
    <row r="18" spans="1:11" x14ac:dyDescent="0.25">
      <c r="A18" s="14" t="s">
        <v>23</v>
      </c>
      <c r="B18" s="15" t="s">
        <v>73</v>
      </c>
      <c r="C18" s="2"/>
      <c r="D18" s="8" t="s">
        <v>72</v>
      </c>
      <c r="E18" s="10">
        <v>88365</v>
      </c>
      <c r="F18" s="30">
        <v>0.1</v>
      </c>
      <c r="G18" s="29">
        <f t="shared" si="0"/>
        <v>8836.5</v>
      </c>
      <c r="H18" s="30">
        <v>0.1</v>
      </c>
      <c r="I18" s="29">
        <f t="shared" si="1"/>
        <v>97201.5</v>
      </c>
      <c r="J18" s="2"/>
      <c r="K18" s="2"/>
    </row>
    <row r="19" spans="1:11" x14ac:dyDescent="0.25">
      <c r="A19" s="14" t="s">
        <v>24</v>
      </c>
      <c r="B19" s="15" t="s">
        <v>74</v>
      </c>
      <c r="C19" s="2"/>
      <c r="D19" s="8" t="s">
        <v>71</v>
      </c>
      <c r="E19" s="10">
        <v>102854</v>
      </c>
      <c r="F19" s="30">
        <v>0.1</v>
      </c>
      <c r="G19" s="29">
        <f t="shared" si="0"/>
        <v>10285.400000000001</v>
      </c>
      <c r="H19" s="30">
        <v>0.1</v>
      </c>
      <c r="I19" s="29">
        <f t="shared" si="1"/>
        <v>113139.4</v>
      </c>
      <c r="J19" s="2"/>
      <c r="K19" s="2"/>
    </row>
    <row r="20" spans="1:11" x14ac:dyDescent="0.25">
      <c r="A20" s="14" t="s">
        <v>25</v>
      </c>
      <c r="B20" s="15">
        <v>1</v>
      </c>
      <c r="C20" s="2" t="s">
        <v>75</v>
      </c>
      <c r="D20" s="8" t="s">
        <v>74</v>
      </c>
      <c r="E20" s="10">
        <v>202698</v>
      </c>
      <c r="F20" s="30">
        <v>0.1</v>
      </c>
      <c r="G20" s="29">
        <f t="shared" si="0"/>
        <v>20269.800000000003</v>
      </c>
      <c r="H20" s="30">
        <v>0.1</v>
      </c>
      <c r="I20" s="29">
        <f t="shared" si="1"/>
        <v>222967.8</v>
      </c>
      <c r="J20" s="2"/>
      <c r="K20" s="2"/>
    </row>
    <row r="21" spans="1:11" x14ac:dyDescent="0.25">
      <c r="A21" s="14" t="s">
        <v>26</v>
      </c>
      <c r="B21" s="15">
        <v>1</v>
      </c>
      <c r="C21" s="2" t="s">
        <v>68</v>
      </c>
      <c r="D21" s="8">
        <v>73525</v>
      </c>
      <c r="E21" s="10">
        <v>73525</v>
      </c>
      <c r="F21" s="30">
        <v>0.1</v>
      </c>
      <c r="G21" s="29">
        <f t="shared" si="0"/>
        <v>7352.5</v>
      </c>
      <c r="H21" s="30">
        <v>0.1</v>
      </c>
      <c r="I21" s="29">
        <f t="shared" si="1"/>
        <v>80877.5</v>
      </c>
      <c r="J21" s="2"/>
      <c r="K21" s="2"/>
    </row>
    <row r="22" spans="1:11" x14ac:dyDescent="0.25">
      <c r="A22" s="14" t="s">
        <v>27</v>
      </c>
      <c r="B22" s="15">
        <v>18</v>
      </c>
      <c r="C22" s="2" t="s">
        <v>67</v>
      </c>
      <c r="D22" s="8">
        <v>2803</v>
      </c>
      <c r="E22" s="10">
        <v>50456</v>
      </c>
      <c r="F22" s="30">
        <v>0.1</v>
      </c>
      <c r="G22" s="29">
        <f t="shared" si="0"/>
        <v>5045.6000000000004</v>
      </c>
      <c r="H22" s="30">
        <v>0.1</v>
      </c>
      <c r="I22" s="29">
        <f t="shared" si="1"/>
        <v>55501.599999999999</v>
      </c>
      <c r="J22" s="2"/>
      <c r="K22" s="2"/>
    </row>
    <row r="23" spans="1:11" x14ac:dyDescent="0.25">
      <c r="A23" s="14" t="s">
        <v>28</v>
      </c>
      <c r="B23" s="15">
        <v>18</v>
      </c>
      <c r="C23" s="2" t="s">
        <v>67</v>
      </c>
      <c r="D23" s="8">
        <v>7141</v>
      </c>
      <c r="E23" s="10">
        <v>128546</v>
      </c>
      <c r="F23" s="30">
        <v>0.1</v>
      </c>
      <c r="G23" s="29">
        <f t="shared" si="0"/>
        <v>12854.6</v>
      </c>
      <c r="H23" s="30">
        <v>0.1</v>
      </c>
      <c r="I23" s="29">
        <f t="shared" si="1"/>
        <v>141400.6</v>
      </c>
      <c r="J23" s="2"/>
      <c r="K23" s="2"/>
    </row>
    <row r="24" spans="1:11" x14ac:dyDescent="0.25">
      <c r="A24" s="14" t="s">
        <v>29</v>
      </c>
      <c r="B24" s="15">
        <v>100</v>
      </c>
      <c r="C24" s="2" t="s">
        <v>66</v>
      </c>
      <c r="D24" s="8">
        <v>1004</v>
      </c>
      <c r="E24" s="10">
        <v>100369</v>
      </c>
      <c r="F24" s="30">
        <v>0.1</v>
      </c>
      <c r="G24" s="29">
        <f t="shared" si="0"/>
        <v>10036.900000000001</v>
      </c>
      <c r="H24" s="30">
        <v>0.1</v>
      </c>
      <c r="I24" s="29">
        <f t="shared" si="1"/>
        <v>110405.9</v>
      </c>
      <c r="J24" s="2"/>
      <c r="K24" s="2"/>
    </row>
    <row r="25" spans="1:11" x14ac:dyDescent="0.25">
      <c r="A25" s="14" t="s">
        <v>30</v>
      </c>
      <c r="B25" s="15">
        <v>10926.52</v>
      </c>
      <c r="C25" s="2">
        <v>50</v>
      </c>
      <c r="D25" s="8"/>
      <c r="E25" s="10">
        <v>546326</v>
      </c>
      <c r="F25" s="30">
        <v>0.1</v>
      </c>
      <c r="G25" s="29">
        <f t="shared" si="0"/>
        <v>54632.600000000006</v>
      </c>
      <c r="H25" s="30">
        <v>0.1</v>
      </c>
      <c r="I25" s="29">
        <f t="shared" si="1"/>
        <v>600958.6</v>
      </c>
      <c r="J25" s="2"/>
      <c r="K25" s="2"/>
    </row>
    <row r="26" spans="1:11" x14ac:dyDescent="0.25">
      <c r="A26" s="17" t="s">
        <v>31</v>
      </c>
      <c r="B26" s="15">
        <v>78</v>
      </c>
      <c r="C26" s="2">
        <v>300</v>
      </c>
      <c r="D26" s="8">
        <v>40.450000000000003</v>
      </c>
      <c r="E26" s="10">
        <v>1189232</v>
      </c>
      <c r="F26" s="30">
        <v>0.1</v>
      </c>
      <c r="G26" s="29">
        <f t="shared" si="0"/>
        <v>118923.20000000001</v>
      </c>
      <c r="H26" s="30">
        <v>0.1</v>
      </c>
      <c r="I26" s="29">
        <f t="shared" si="1"/>
        <v>1308155.2</v>
      </c>
      <c r="J26" s="2"/>
      <c r="K26" s="2"/>
    </row>
    <row r="27" spans="1:11" x14ac:dyDescent="0.25">
      <c r="A27" s="17" t="s">
        <v>32</v>
      </c>
      <c r="B27" s="15">
        <v>22</v>
      </c>
      <c r="C27" s="2">
        <v>300</v>
      </c>
      <c r="D27" s="8">
        <v>2744</v>
      </c>
      <c r="E27" s="10">
        <v>201242</v>
      </c>
      <c r="F27" s="30">
        <v>0.1</v>
      </c>
      <c r="G27" s="29">
        <f t="shared" si="0"/>
        <v>20124.2</v>
      </c>
      <c r="H27" s="30">
        <v>0.1</v>
      </c>
      <c r="I27" s="29">
        <f t="shared" si="1"/>
        <v>221366.2</v>
      </c>
      <c r="J27" s="2"/>
      <c r="K27" s="2"/>
    </row>
    <row r="28" spans="1:11" x14ac:dyDescent="0.25">
      <c r="A28" s="17" t="s">
        <v>33</v>
      </c>
      <c r="B28" s="15">
        <v>18</v>
      </c>
      <c r="C28" s="2" t="s">
        <v>58</v>
      </c>
      <c r="D28" s="8">
        <v>13907</v>
      </c>
      <c r="E28" s="10">
        <v>250326</v>
      </c>
      <c r="F28" s="30">
        <v>0.1</v>
      </c>
      <c r="G28" s="29">
        <f t="shared" si="0"/>
        <v>25032.600000000002</v>
      </c>
      <c r="H28" s="30">
        <v>0.1</v>
      </c>
      <c r="I28" s="29">
        <f t="shared" si="1"/>
        <v>275358.59999999998</v>
      </c>
      <c r="J28" s="2"/>
      <c r="K28" s="2"/>
    </row>
    <row r="29" spans="1:11" x14ac:dyDescent="0.25">
      <c r="A29" s="17" t="s">
        <v>34</v>
      </c>
      <c r="B29" s="15">
        <v>89</v>
      </c>
      <c r="C29" s="2" t="s">
        <v>59</v>
      </c>
      <c r="D29" s="8">
        <v>27199</v>
      </c>
      <c r="E29" s="10">
        <v>2420741</v>
      </c>
      <c r="F29" s="30">
        <v>0.1</v>
      </c>
      <c r="G29" s="29">
        <f t="shared" si="0"/>
        <v>242074.1</v>
      </c>
      <c r="H29" s="30">
        <v>0.1</v>
      </c>
      <c r="I29" s="29">
        <f t="shared" si="1"/>
        <v>2662815.1</v>
      </c>
      <c r="J29" s="2"/>
      <c r="K29" s="2"/>
    </row>
    <row r="30" spans="1:11" x14ac:dyDescent="0.25">
      <c r="A30" s="17" t="s">
        <v>35</v>
      </c>
      <c r="B30" s="15">
        <v>152</v>
      </c>
      <c r="C30" s="2" t="s">
        <v>60</v>
      </c>
      <c r="D30" s="8">
        <v>8878</v>
      </c>
      <c r="E30" s="10">
        <v>1349563</v>
      </c>
      <c r="F30" s="30">
        <v>0.1</v>
      </c>
      <c r="G30" s="29">
        <f t="shared" si="0"/>
        <v>134956.30000000002</v>
      </c>
      <c r="H30" s="30">
        <v>0.1</v>
      </c>
      <c r="I30" s="29">
        <f t="shared" si="1"/>
        <v>1484519.3</v>
      </c>
      <c r="J30" s="2"/>
      <c r="K30" s="2"/>
    </row>
    <row r="31" spans="1:11" x14ac:dyDescent="0.25">
      <c r="A31" s="17" t="s">
        <v>36</v>
      </c>
      <c r="B31" s="15">
        <v>37710</v>
      </c>
      <c r="C31" s="2" t="s">
        <v>61</v>
      </c>
      <c r="D31" s="8">
        <v>80</v>
      </c>
      <c r="E31" s="10">
        <v>3016797</v>
      </c>
      <c r="F31" s="30">
        <v>0.1</v>
      </c>
      <c r="G31" s="29">
        <f t="shared" si="0"/>
        <v>301679.7</v>
      </c>
      <c r="H31" s="30">
        <v>0.1</v>
      </c>
      <c r="I31" s="29">
        <f t="shared" si="1"/>
        <v>3318476.7</v>
      </c>
      <c r="J31" s="2"/>
      <c r="K31" s="2"/>
    </row>
    <row r="32" spans="1:11" x14ac:dyDescent="0.25">
      <c r="A32" s="17" t="s">
        <v>37</v>
      </c>
      <c r="B32" s="15">
        <v>5</v>
      </c>
      <c r="C32" s="2" t="s">
        <v>62</v>
      </c>
      <c r="D32" s="8">
        <v>5946240</v>
      </c>
      <c r="E32" s="10">
        <v>1189248</v>
      </c>
      <c r="F32" s="30">
        <v>0.1</v>
      </c>
      <c r="G32" s="29">
        <f t="shared" si="0"/>
        <v>118924.8</v>
      </c>
      <c r="H32" s="30">
        <v>0.1</v>
      </c>
      <c r="I32" s="29">
        <f t="shared" si="1"/>
        <v>1308172.8</v>
      </c>
      <c r="J32" s="2"/>
      <c r="K32" s="2"/>
    </row>
    <row r="33" spans="1:11" x14ac:dyDescent="0.25">
      <c r="A33" s="17" t="s">
        <v>38</v>
      </c>
      <c r="B33" s="15">
        <v>36355</v>
      </c>
      <c r="C33" s="2" t="s">
        <v>61</v>
      </c>
      <c r="D33" s="8">
        <v>50</v>
      </c>
      <c r="E33" s="10">
        <v>1817765</v>
      </c>
      <c r="F33" s="30">
        <v>0.1</v>
      </c>
      <c r="G33" s="29">
        <f t="shared" si="0"/>
        <v>181776.5</v>
      </c>
      <c r="H33" s="30">
        <v>0.1</v>
      </c>
      <c r="I33" s="29">
        <f t="shared" si="1"/>
        <v>1999541.5</v>
      </c>
      <c r="J33" s="2"/>
      <c r="K33" s="2"/>
    </row>
    <row r="34" spans="1:11" x14ac:dyDescent="0.25">
      <c r="A34" s="17" t="s">
        <v>39</v>
      </c>
      <c r="B34" s="15">
        <v>2553</v>
      </c>
      <c r="C34" s="2" t="s">
        <v>61</v>
      </c>
      <c r="D34" s="8">
        <v>100</v>
      </c>
      <c r="E34" s="10">
        <v>255327</v>
      </c>
      <c r="F34" s="30">
        <v>0.1</v>
      </c>
      <c r="G34" s="29">
        <f t="shared" si="0"/>
        <v>25532.7</v>
      </c>
      <c r="H34" s="30">
        <v>0.1</v>
      </c>
      <c r="I34" s="29">
        <f t="shared" si="1"/>
        <v>280859.7</v>
      </c>
      <c r="J34" s="2"/>
      <c r="K34" s="2"/>
    </row>
    <row r="35" spans="1:11" x14ac:dyDescent="0.25">
      <c r="A35" s="17" t="s">
        <v>40</v>
      </c>
      <c r="B35" s="15">
        <v>44163</v>
      </c>
      <c r="C35" s="2" t="s">
        <v>63</v>
      </c>
      <c r="D35" s="8">
        <v>20</v>
      </c>
      <c r="E35" s="10">
        <v>883265</v>
      </c>
      <c r="F35" s="30">
        <v>0.1</v>
      </c>
      <c r="G35" s="29">
        <f t="shared" si="0"/>
        <v>88326.5</v>
      </c>
      <c r="H35" s="30">
        <v>0.1</v>
      </c>
      <c r="I35" s="29">
        <f t="shared" si="1"/>
        <v>971591.5</v>
      </c>
      <c r="J35" s="2"/>
      <c r="K35" s="2"/>
    </row>
    <row r="36" spans="1:11" x14ac:dyDescent="0.25">
      <c r="A36" s="17" t="s">
        <v>41</v>
      </c>
      <c r="B36" s="15">
        <v>5322</v>
      </c>
      <c r="C36" s="2" t="s">
        <v>61</v>
      </c>
      <c r="D36" s="8">
        <v>150</v>
      </c>
      <c r="E36" s="10">
        <v>798365</v>
      </c>
      <c r="F36" s="30">
        <v>0.1</v>
      </c>
      <c r="G36" s="29">
        <f t="shared" si="0"/>
        <v>79836.5</v>
      </c>
      <c r="H36" s="30">
        <v>0.1</v>
      </c>
      <c r="I36" s="29">
        <f t="shared" si="1"/>
        <v>878201.5</v>
      </c>
      <c r="J36" s="2"/>
      <c r="K36" s="2"/>
    </row>
    <row r="37" spans="1:11" x14ac:dyDescent="0.25">
      <c r="A37" s="17" t="s">
        <v>42</v>
      </c>
      <c r="B37" s="15">
        <v>6593.26</v>
      </c>
      <c r="C37" s="2" t="s">
        <v>61</v>
      </c>
      <c r="D37" s="8">
        <v>100</v>
      </c>
      <c r="E37" s="10">
        <v>659326</v>
      </c>
      <c r="F37" s="30">
        <v>0.1</v>
      </c>
      <c r="G37" s="29">
        <f>SUM(E37*F37)</f>
        <v>65932.600000000006</v>
      </c>
      <c r="H37" s="30">
        <v>0.1</v>
      </c>
      <c r="I37" s="29">
        <f t="shared" si="1"/>
        <v>725258.6</v>
      </c>
      <c r="J37" s="2"/>
      <c r="K37" s="2"/>
    </row>
    <row r="38" spans="1:11" x14ac:dyDescent="0.25">
      <c r="A38" s="17" t="s">
        <v>43</v>
      </c>
      <c r="B38" s="15">
        <v>6</v>
      </c>
      <c r="C38" s="2" t="s">
        <v>62</v>
      </c>
      <c r="D38" s="8">
        <v>403457</v>
      </c>
      <c r="E38" s="10">
        <v>2420741</v>
      </c>
      <c r="F38" s="30">
        <v>0.1</v>
      </c>
      <c r="G38" s="29">
        <f t="shared" si="0"/>
        <v>242074.1</v>
      </c>
      <c r="H38" s="30">
        <v>0.1</v>
      </c>
      <c r="I38" s="29">
        <f t="shared" si="1"/>
        <v>2662815.1</v>
      </c>
      <c r="J38" s="2"/>
      <c r="K38" s="2"/>
    </row>
    <row r="39" spans="1:11" x14ac:dyDescent="0.25">
      <c r="A39" s="17" t="s">
        <v>44</v>
      </c>
      <c r="B39" s="15">
        <v>6</v>
      </c>
      <c r="C39" s="2" t="s">
        <v>62</v>
      </c>
      <c r="D39" s="8">
        <v>364333.5</v>
      </c>
      <c r="E39" s="10">
        <v>2186001</v>
      </c>
      <c r="F39" s="30">
        <v>0.1</v>
      </c>
      <c r="G39" s="29">
        <f t="shared" si="0"/>
        <v>218600.1</v>
      </c>
      <c r="H39" s="30">
        <v>0.1</v>
      </c>
      <c r="I39" s="29">
        <f t="shared" si="1"/>
        <v>2404601.1</v>
      </c>
      <c r="J39" s="2"/>
      <c r="K39" s="2"/>
    </row>
    <row r="40" spans="1:11" x14ac:dyDescent="0.25">
      <c r="A40" s="17" t="s">
        <v>45</v>
      </c>
      <c r="B40" s="15">
        <v>5</v>
      </c>
      <c r="C40" s="2" t="s">
        <v>62</v>
      </c>
      <c r="D40" s="8">
        <v>147051.20000000001</v>
      </c>
      <c r="E40" s="10">
        <v>735256</v>
      </c>
      <c r="F40" s="30">
        <v>0.1</v>
      </c>
      <c r="G40" s="29">
        <f t="shared" si="0"/>
        <v>73525.600000000006</v>
      </c>
      <c r="H40" s="30">
        <v>0.1</v>
      </c>
      <c r="I40" s="29">
        <f t="shared" si="1"/>
        <v>808781.6</v>
      </c>
      <c r="J40" s="2"/>
      <c r="K40" s="2"/>
    </row>
    <row r="41" spans="1:11" x14ac:dyDescent="0.25">
      <c r="A41" s="17" t="s">
        <v>46</v>
      </c>
      <c r="B41" s="15">
        <v>14930</v>
      </c>
      <c r="C41" s="2" t="s">
        <v>61</v>
      </c>
      <c r="D41" s="8">
        <v>220</v>
      </c>
      <c r="E41" s="10">
        <v>3284548</v>
      </c>
      <c r="F41" s="30">
        <v>0.1</v>
      </c>
      <c r="G41" s="29">
        <f t="shared" si="0"/>
        <v>328454.80000000005</v>
      </c>
      <c r="H41" s="30">
        <v>0.1</v>
      </c>
      <c r="I41" s="29">
        <f>SUM(G41+E41)</f>
        <v>3613002.8</v>
      </c>
      <c r="J41" s="2"/>
      <c r="K41" s="2"/>
    </row>
    <row r="42" spans="1:11" x14ac:dyDescent="0.25">
      <c r="A42" s="17" t="s">
        <v>47</v>
      </c>
      <c r="B42" s="15">
        <v>4963.6000000000004</v>
      </c>
      <c r="C42" s="2" t="s">
        <v>64</v>
      </c>
      <c r="D42" s="8">
        <v>100</v>
      </c>
      <c r="E42" s="10">
        <v>496356</v>
      </c>
      <c r="F42" s="30">
        <v>0.1</v>
      </c>
      <c r="G42" s="29">
        <f t="shared" si="0"/>
        <v>49635.600000000006</v>
      </c>
      <c r="H42" s="30">
        <v>0.1</v>
      </c>
      <c r="I42" s="29">
        <f t="shared" si="1"/>
        <v>545991.6</v>
      </c>
      <c r="J42" s="2"/>
      <c r="K42" s="2"/>
    </row>
    <row r="43" spans="1:11" x14ac:dyDescent="0.25">
      <c r="A43" s="17" t="s">
        <v>48</v>
      </c>
      <c r="B43" s="15">
        <v>5</v>
      </c>
      <c r="C43" s="2" t="s">
        <v>62</v>
      </c>
      <c r="D43" s="8">
        <v>2860.8</v>
      </c>
      <c r="E43" s="10">
        <v>14304</v>
      </c>
      <c r="F43" s="30">
        <v>0.1</v>
      </c>
      <c r="G43" s="29">
        <f t="shared" si="0"/>
        <v>1430.4</v>
      </c>
      <c r="H43" s="30">
        <v>0.1</v>
      </c>
      <c r="I43" s="29">
        <f t="shared" si="1"/>
        <v>15734.4</v>
      </c>
      <c r="J43" s="2"/>
      <c r="K43" s="2"/>
    </row>
    <row r="44" spans="1:11" x14ac:dyDescent="0.25">
      <c r="A44" s="17" t="s">
        <v>49</v>
      </c>
      <c r="B44" s="15">
        <v>160</v>
      </c>
      <c r="C44" s="2" t="s">
        <v>65</v>
      </c>
      <c r="D44" s="8">
        <v>6608</v>
      </c>
      <c r="E44" s="10">
        <v>1057328</v>
      </c>
      <c r="F44" s="30">
        <v>0.1</v>
      </c>
      <c r="G44" s="29">
        <f t="shared" si="0"/>
        <v>105732.8</v>
      </c>
      <c r="H44" s="30">
        <v>0.1</v>
      </c>
      <c r="I44" s="29">
        <f t="shared" si="1"/>
        <v>1163060.8</v>
      </c>
      <c r="J44" s="2"/>
      <c r="K44" s="2"/>
    </row>
    <row r="45" spans="1:11" x14ac:dyDescent="0.25">
      <c r="A45" s="17" t="s">
        <v>50</v>
      </c>
      <c r="B45" s="15">
        <v>150</v>
      </c>
      <c r="C45" s="2" t="s">
        <v>8</v>
      </c>
      <c r="D45" s="8">
        <v>1613</v>
      </c>
      <c r="E45" s="10">
        <v>242000</v>
      </c>
      <c r="F45" s="30">
        <v>0.1</v>
      </c>
      <c r="G45" s="29">
        <f t="shared" si="0"/>
        <v>24200</v>
      </c>
      <c r="H45" s="30">
        <v>0.1</v>
      </c>
      <c r="I45" s="29">
        <f t="shared" si="1"/>
        <v>266200</v>
      </c>
      <c r="J45" s="2"/>
      <c r="K45" s="2"/>
    </row>
    <row r="46" spans="1:11" x14ac:dyDescent="0.25">
      <c r="A46" s="17" t="s">
        <v>53</v>
      </c>
      <c r="B46" s="15"/>
      <c r="C46" s="2"/>
      <c r="D46" s="8"/>
      <c r="E46" s="10"/>
      <c r="F46" s="9"/>
      <c r="G46" s="8"/>
      <c r="H46" s="16"/>
      <c r="I46" s="8"/>
      <c r="J46" s="2"/>
      <c r="K46" s="2"/>
    </row>
    <row r="47" spans="1:11" x14ac:dyDescent="0.25">
      <c r="A47" s="17" t="s">
        <v>51</v>
      </c>
      <c r="B47" s="2"/>
      <c r="C47" s="2"/>
      <c r="D47" s="2"/>
      <c r="E47" s="10"/>
      <c r="F47" s="2"/>
      <c r="G47" s="2"/>
      <c r="H47" s="2"/>
      <c r="I47" s="2"/>
      <c r="J47" s="2"/>
      <c r="K47" s="2"/>
    </row>
    <row r="49" spans="5:5" x14ac:dyDescent="0.25">
      <c r="E49" s="28"/>
    </row>
  </sheetData>
  <mergeCells count="8">
    <mergeCell ref="E10:H10"/>
    <mergeCell ref="J14:K14"/>
    <mergeCell ref="A1:J1"/>
    <mergeCell ref="A3:J3"/>
    <mergeCell ref="A5:J5"/>
    <mergeCell ref="A6:J6"/>
    <mergeCell ref="C8:D8"/>
    <mergeCell ref="A10:C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Heidi Newton</dc:creator>
  <cp:lastModifiedBy>Adrian Wyatt</cp:lastModifiedBy>
  <dcterms:created xsi:type="dcterms:W3CDTF">2023-04-02T22:44:56Z</dcterms:created>
  <dcterms:modified xsi:type="dcterms:W3CDTF">2024-05-13T00:45:02Z</dcterms:modified>
  <cp:category>Handout 9 - Building Construction Estimate Template</cp:category>
  <cp:contentStatus>v1-0_04/09/2023</cp:contentStatus>
</cp:coreProperties>
</file>