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ECarew\Desktop\"/>
    </mc:Choice>
  </mc:AlternateContent>
  <bookViews>
    <workbookView xWindow="0" yWindow="0" windowWidth="15468" windowHeight="7008"/>
  </bookViews>
  <sheets>
    <sheet name="Sheet1" sheetId="1" r:id="rId1"/>
  </sheets>
  <definedNames>
    <definedName name="_xlnm.Print_Titles" localSheetId="0">Sheet1!$1:$2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9" i="1" l="1"/>
  <c r="C28" i="1"/>
  <c r="C31" i="1" l="1"/>
  <c r="C30" i="1"/>
  <c r="C129" i="1" l="1"/>
  <c r="C99" i="1"/>
  <c r="C98" i="1"/>
  <c r="C133" i="1"/>
  <c r="C140" i="1" s="1"/>
  <c r="C149" i="1"/>
  <c r="C154" i="1" s="1"/>
  <c r="C158" i="1"/>
</calcChain>
</file>

<file path=xl/sharedStrings.xml><?xml version="1.0" encoding="utf-8"?>
<sst xmlns="http://schemas.openxmlformats.org/spreadsheetml/2006/main" count="154" uniqueCount="146">
  <si>
    <t>a.</t>
  </si>
  <si>
    <t>Internal &amp; External Pre fabricated timber walls</t>
  </si>
  <si>
    <t>b.</t>
  </si>
  <si>
    <t>Concrete slab including reinforcing</t>
  </si>
  <si>
    <t>c.</t>
  </si>
  <si>
    <t>d.</t>
  </si>
  <si>
    <t>Timber flooring - upper floor</t>
  </si>
  <si>
    <t>e.</t>
  </si>
  <si>
    <t>Floors 300 x 300</t>
  </si>
  <si>
    <t>f.</t>
  </si>
  <si>
    <t>Wet area tiles - upper floor - materials</t>
  </si>
  <si>
    <t>g.</t>
  </si>
  <si>
    <t>h.</t>
  </si>
  <si>
    <t>External doors</t>
  </si>
  <si>
    <t>i.</t>
  </si>
  <si>
    <t>j.</t>
  </si>
  <si>
    <t>Note: Additional trench mesh allowed for in corners as per Foundation Plan</t>
  </si>
  <si>
    <t>15mm compressed decking to be waterproofed and tiled</t>
  </si>
  <si>
    <t>170 x 45 F17 hardwood floor joists</t>
  </si>
  <si>
    <t>roof to be sarked with single sided sisalation</t>
  </si>
  <si>
    <t>tie down with 1-75mm No. 14 type 17 screws</t>
  </si>
  <si>
    <t xml:space="preserve">Building designed to AS1684.1999 Light timber framing and AS1170 loading code </t>
  </si>
  <si>
    <t>Supplier: Sunshine Hardware</t>
  </si>
  <si>
    <t>Concretor: Glovers Concreting</t>
  </si>
  <si>
    <t>Supplier Reinforcing: Mesh &amp; Bar</t>
  </si>
  <si>
    <t>Supplier Concrete: HyTec Concrete</t>
  </si>
  <si>
    <t xml:space="preserve">Supplier: Colours Direct </t>
  </si>
  <si>
    <t>Installation: Ascent Roofing Solutions</t>
  </si>
  <si>
    <t>Supplier: Axis Glass &amp; Aluminuim</t>
  </si>
  <si>
    <t>Note: Studs to load bearing walls not to be notched for bracing</t>
  </si>
  <si>
    <t>Plates not to be trenched for studs</t>
  </si>
  <si>
    <t xml:space="preserve">Roofing </t>
  </si>
  <si>
    <t>colorbond capping</t>
  </si>
  <si>
    <t>100mm concrete slab with 2 layers of F11 trench mesh</t>
  </si>
  <si>
    <t>19mm structural grade plywood flooring</t>
  </si>
  <si>
    <t>HJ 200 hyspan floor joists to main floor at 450 centres</t>
  </si>
  <si>
    <t>400 x 100 zincalume box gutter</t>
  </si>
  <si>
    <t>on 38 x 75 F14 hardwood battens at 900 centres</t>
  </si>
  <si>
    <t>120 x 35 F8 rafters at 1200 centres</t>
  </si>
  <si>
    <t>0.42 BMT Klip Lok zincalume trimdek roof sheeting fixed to manufactuers specification</t>
  </si>
  <si>
    <t>Including bracing - to be fixed as per bracing plan</t>
  </si>
  <si>
    <t>Garage Door: Sectional overhead door - 5000mm wide</t>
  </si>
  <si>
    <t>Internal doors - lower floor only</t>
  </si>
  <si>
    <t>Wet area tiles - upper floor only - Installation - including waterproofing</t>
  </si>
  <si>
    <t>2040 height x  35 thick</t>
  </si>
  <si>
    <t>Study: Flush solid core - 2040 x 820</t>
  </si>
  <si>
    <t>Store Room under stairs: 2040 x 720</t>
  </si>
  <si>
    <t>Store Room: 2040 x 820</t>
  </si>
  <si>
    <t>Laundry: 2040 x 820</t>
  </si>
  <si>
    <t>Bathroom: 2040 x 770</t>
  </si>
  <si>
    <t>Pantry: 2040 x 620</t>
  </si>
  <si>
    <t>Family Room: Aluminium sliding door 2100 x 3600</t>
  </si>
  <si>
    <t>Family Room: Aluminium sliding door 2100 x 3000</t>
  </si>
  <si>
    <t>Dining Room: Aluminium sliding door 2100 x 3000</t>
  </si>
  <si>
    <t>Garage External door: 2040 x 820</t>
  </si>
  <si>
    <t>Laundry External door: 2040 x 820</t>
  </si>
  <si>
    <t>Entry Doors: Double 2040 x 820 doors (2 of)</t>
  </si>
  <si>
    <t>Garage: 2040 x 820</t>
  </si>
  <si>
    <t xml:space="preserve">Lounge: Cavity slider - 2040 x 820 </t>
  </si>
  <si>
    <t xml:space="preserve">9 x doors @ 2 hours per door = 18 hours @ $27.80 = $500.40 + 20% on costs </t>
  </si>
  <si>
    <t>Windows</t>
  </si>
  <si>
    <t>Garage: 900 x 1500</t>
  </si>
  <si>
    <t>Laundry: 900 x 900</t>
  </si>
  <si>
    <t>Bathroom: 900 x 600</t>
  </si>
  <si>
    <t>Rumus: 1200 x 2100</t>
  </si>
  <si>
    <t>Kitchen: 1200 x 900</t>
  </si>
  <si>
    <t>Family: 2100 x 1500</t>
  </si>
  <si>
    <t>Dining: 2100 x 1500</t>
  </si>
  <si>
    <t>Lounge: 2100 x 1600</t>
  </si>
  <si>
    <t>Lounge: 1800 x 900</t>
  </si>
  <si>
    <t>Study: 1800 x 1800</t>
  </si>
  <si>
    <t>Hallway: 1800 x 900</t>
  </si>
  <si>
    <t>Rumpus: Double doors - 2040 x 720 (2)</t>
  </si>
  <si>
    <t>Aluminium windows and doors - lower floor only</t>
  </si>
  <si>
    <t>Supply and install roofing as per drawings and specifications</t>
  </si>
  <si>
    <t>Installation - 2 hours per door @ $27.80/hour + 20%</t>
  </si>
  <si>
    <t>Installation: GT Tiling - $50/m2</t>
  </si>
  <si>
    <t>14.95 x 21.070 = 315m2  - Less 7.39 x 7.46 = 55.13m2 - plus approx 10% waste</t>
  </si>
  <si>
    <t>285m2 x $65/m2 = $18,580.70</t>
  </si>
  <si>
    <t>Bathroom: 2.96 x 2.44 = 7.22m2 plus 10% waste = 7.94m2</t>
  </si>
  <si>
    <t>WC: 1.02 x 2.195 = 2.24m2 plus 10% waste = 2.46m2</t>
  </si>
  <si>
    <t>Ensuite: 3 x 2.79 = 8.37m2 plus 10% waste = 9.21m2</t>
  </si>
  <si>
    <t>Total floors = 11.67m2</t>
  </si>
  <si>
    <t>15mm hardipanel , fixed to manufactuers specifications</t>
  </si>
  <si>
    <t>Floors - 11.67m2 x $50/m2</t>
  </si>
  <si>
    <t>WC: N/A</t>
  </si>
  <si>
    <t>Walls 250 x 100 - no detailed wet area elevations - estimate price</t>
  </si>
  <si>
    <t>Bathroom: 10m2 plus 10% waste = 11m2</t>
  </si>
  <si>
    <t>Ensuite: 12m2 plus 10% waste = 13.2m2</t>
  </si>
  <si>
    <t>Total walls = 24.2m2</t>
  </si>
  <si>
    <t>Walls - 24.2m2 x $50/m2</t>
  </si>
  <si>
    <t xml:space="preserve">LOT 6 - PENDER STREET </t>
  </si>
  <si>
    <t>Ensuite Window: 900+900+900 = 2700</t>
  </si>
  <si>
    <t xml:space="preserve">Ensuite Door: 2040+720+2040 = 4800 x 2 = 9600 </t>
  </si>
  <si>
    <t>Bedroom 1 Window: 1200+900+1200 = 3300</t>
  </si>
  <si>
    <t>Bedroom 1 External Doors: 2100+620+620+2100 = 5440</t>
  </si>
  <si>
    <t>Bedroom 1 Window: 1200+1500+1200 = 3900</t>
  </si>
  <si>
    <t>Bedroom 1 Door: 2040+820+2040 = 4900 x 2 = 9800</t>
  </si>
  <si>
    <t>Bedroom 2 Window: 1200+2100+1200 = 4500</t>
  </si>
  <si>
    <t>Bedroom 2 Door: 2040+820+2040 = 4900 x 2 = 9800</t>
  </si>
  <si>
    <t xml:space="preserve">Bedroom 2 Robe Door: 2040+720+2040 = 4800 x 2 = 9600 </t>
  </si>
  <si>
    <t>Bedroom 3 Window: 1200+1800+1200 = 4200</t>
  </si>
  <si>
    <t>Bedroom 3 Door: 2040+820+2040 = 4900 x 2 = 9800</t>
  </si>
  <si>
    <t xml:space="preserve">Bedroom 3 Robe Door: 2040+720+2040 = 4800 x 2 = 9600 </t>
  </si>
  <si>
    <t>Bedroom 2 Robe Window: 600+600+600 = 1800</t>
  </si>
  <si>
    <t>Bedroom 3 Robe Window: 600+600+600 = 1800</t>
  </si>
  <si>
    <t>Bedroom 4 Window: 1200+1200+1200 = 3600</t>
  </si>
  <si>
    <t>Bedroom 4 Window: 1200+1800+1200 = 4200</t>
  </si>
  <si>
    <t>Bedroom 4 Cavity sliding door: 2040+820+2040 = 4900 x 2 = 9800</t>
  </si>
  <si>
    <t>Linen Cupboard Door: 2040+520+520+2040 = 5120 x 2 = 10240</t>
  </si>
  <si>
    <t>Linen Cupboard Door: 2040+520+520+520+520+2040 = 6160 x 2 = 12320</t>
  </si>
  <si>
    <t>WC Window: 600+900+600 = 2100</t>
  </si>
  <si>
    <t>WC Door: 2040+720+2040 = 4800 x 2 = 9600</t>
  </si>
  <si>
    <t>Bathroom Window: 1200+1800+1200 = 4200</t>
  </si>
  <si>
    <t>Bathroom Door: 2040+770+2040 = 4850 x 2 = 9700</t>
  </si>
  <si>
    <t>Hallway Window: 1200+1200+1200 = 3600</t>
  </si>
  <si>
    <t>Bedroom 1 Robe Door: 2040+720+2040 = 4800 x 2 = 9600</t>
  </si>
  <si>
    <t>Bedroom 1 Robe Window: 600+600+600 = 1800</t>
  </si>
  <si>
    <t>Total Architrave = 170 lineal metres + 10% waste = 187 lineal metres</t>
  </si>
  <si>
    <t>Architrave - upper floor - 187 lineal metres incl. 10% waste</t>
  </si>
  <si>
    <t>Hallway: 3360-820-820+450+4000-720-770+2840 = 7520</t>
  </si>
  <si>
    <t>Bedroom 1: 4800-620-620+4200+4800+800-820+5000-720-720 = 16100</t>
  </si>
  <si>
    <t>Bedroom 2: 3600+4200-720+3600-820+4200 = 14060</t>
  </si>
  <si>
    <t>Bedroom 3: 3000+1540-720+3300+3000+1540-450+3300-820+450 = 11140</t>
  </si>
  <si>
    <t>Bedroom 4: 4200+3000+4200-820 = 10580</t>
  </si>
  <si>
    <t>Total Skirting = 59.4 lineal metres + 10% waste = 65 lineal metres</t>
  </si>
  <si>
    <t>Skirting - upper floor - 65 lineal metres incl. 10% waste</t>
  </si>
  <si>
    <t>Total Aluminium Windows</t>
  </si>
  <si>
    <t>Total External Doors</t>
  </si>
  <si>
    <t>Total Internal Doors - lower floor only</t>
  </si>
  <si>
    <t xml:space="preserve">N20 Reinforcing, F82 Fabric, 0.2mm visqueen membrane </t>
  </si>
  <si>
    <t>11 x Bored piers @ $20 per pier</t>
  </si>
  <si>
    <t xml:space="preserve">Foundations - 50mm Bedding Sand </t>
  </si>
  <si>
    <t xml:space="preserve">Slab - Visqueen Membrane </t>
  </si>
  <si>
    <t>Footings - Trench Mesh - 2 Layers, Reo</t>
  </si>
  <si>
    <t>Concrete Pumping: Jesse's Concrete Pumping</t>
  </si>
  <si>
    <t>Concrete - Footings - 71.6 lineal metres + 10% waste = 78.8 x 0.14 = 11m3 x $160/m3</t>
  </si>
  <si>
    <t>Concrete - Slab - 238.6m3 + 10% waste = 262.5m2 x 0.10 = 26.25m3 x $160/m3</t>
  </si>
  <si>
    <t>Slab - 50mm Bedding Sand - Qty = 262.5m2 x 0.05 x $92/m2</t>
  </si>
  <si>
    <t xml:space="preserve">Slab - Reinforcing - SL82 </t>
  </si>
  <si>
    <t>Concrete Pumping - Footings &amp; Slab</t>
  </si>
  <si>
    <t>Concretor Labour - Footings 78.8 x 0.35 = 27.58m2 + Slab 262.5m2 = 290m2 x $35/m2</t>
  </si>
  <si>
    <t>Labour</t>
  </si>
  <si>
    <t>Materials</t>
  </si>
  <si>
    <t>Internal &amp; External Pre fabricated walls estimated at $1480 per m2 - including ancillaries</t>
  </si>
  <si>
    <t>Timber flooring - 125m2 + 5% waste = 131.25m2 x $85/m2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</si>
</sst>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$&quot;* #,##0.00_-;\-&quot;$&quot;* #,##0.00_-;_-&quot;$&quot;* &quot;-&quot;??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b/>
      <u/>
      <sz val="11"/>
      <color theme="1"/>
      <name val="Arial Narrow"/>
      <family val="2"/>
    </font>
    <font>
      <b/>
      <sz val="11"/>
      <color theme="1"/>
      <name val="Arial Narrow"/>
      <family val="2"/>
    </font>
    <font>
      <sz val="9"/>
      <color theme="1"/>
      <name val="Arial Narrow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5">
    <xf numFmtId="0" fontId="0" fillId="0" borderId="0" xfId="0"/>
    <xf numFmtId="0" fontId="2" fillId="0" borderId="0" xfId="0" applyFont="1" applyAlignment="1">
      <alignment horizontal="center"/>
    </xf>
    <xf numFmtId="0" fontId="3" fillId="0" borderId="0" xfId="0" applyFont="1"/>
    <xf numFmtId="44" fontId="4" fillId="0" borderId="0" xfId="1" applyFont="1"/>
    <xf numFmtId="44" fontId="2" fillId="0" borderId="0" xfId="1" applyFont="1"/>
    <xf numFmtId="0" fontId="2" fillId="0" borderId="0" xfId="0" applyFont="1"/>
    <xf numFmtId="0" fontId="4" fillId="0" borderId="0" xfId="0" applyFont="1"/>
    <xf numFmtId="44" fontId="2" fillId="0" borderId="0" xfId="0" applyNumberFormat="1" applyFont="1"/>
    <xf numFmtId="0" fontId="4" fillId="0" borderId="1" xfId="0" applyFont="1" applyBorder="1" applyAlignment="1">
      <alignment horizontal="center"/>
    </xf>
    <xf numFmtId="0" fontId="3" fillId="0" borderId="1" xfId="0" applyFont="1" applyFill="1" applyBorder="1"/>
    <xf numFmtId="44" fontId="4" fillId="0" borderId="1" xfId="1" applyFont="1" applyBorder="1"/>
    <xf numFmtId="0" fontId="4" fillId="0" borderId="1" xfId="0" applyFont="1" applyBorder="1"/>
    <xf numFmtId="0" fontId="2" fillId="0" borderId="1" xfId="0" applyFont="1" applyBorder="1" applyAlignment="1">
      <alignment horizontal="center"/>
    </xf>
    <xf numFmtId="0" fontId="2" fillId="0" borderId="1" xfId="0" applyFont="1" applyBorder="1"/>
    <xf numFmtId="0" fontId="2" fillId="0" borderId="1" xfId="0" applyFont="1" applyBorder="1" applyAlignment="1">
      <alignment wrapText="1"/>
    </xf>
    <xf numFmtId="0" fontId="3" fillId="0" borderId="1" xfId="0" applyFont="1" applyBorder="1"/>
    <xf numFmtId="0" fontId="4" fillId="0" borderId="1" xfId="0" applyFont="1" applyBorder="1" applyAlignment="1">
      <alignment wrapText="1"/>
    </xf>
    <xf numFmtId="44" fontId="2" fillId="0" borderId="1" xfId="1" applyFont="1" applyBorder="1"/>
    <xf numFmtId="0" fontId="2" fillId="0" borderId="1" xfId="0" applyFont="1" applyFill="1" applyBorder="1" applyAlignment="1">
      <alignment horizontal="center"/>
    </xf>
    <xf numFmtId="0" fontId="2" fillId="0" borderId="1" xfId="0" applyFont="1" applyFill="1" applyBorder="1"/>
    <xf numFmtId="44" fontId="2" fillId="0" borderId="1" xfId="1" applyFont="1" applyFill="1" applyBorder="1"/>
    <xf numFmtId="44" fontId="2" fillId="0" borderId="0" xfId="1" applyFont="1" applyFill="1"/>
    <xf numFmtId="0" fontId="2" fillId="0" borderId="0" xfId="0" applyFont="1" applyFill="1"/>
    <xf numFmtId="0" fontId="5" fillId="0" borderId="1" xfId="0" applyFont="1" applyBorder="1"/>
    <xf numFmtId="0" fontId="4" fillId="0" borderId="1" xfId="0" applyFont="1" applyFill="1" applyBorder="1"/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1"/>
  <sheetViews>
    <sheetView tabSelected="1" workbookViewId="0">
      <selection activeCell="B1" sqref="B1"/>
    </sheetView>
  </sheetViews>
  <sheetFormatPr defaultColWidth="9.109375" defaultRowHeight="13.8" x14ac:dyDescent="0.25"/>
  <cols>
    <col min="1" max="1" width="2.5546875" style="1" bestFit="1" customWidth="1"/>
    <col min="2" max="2" width="69" style="5" customWidth="1"/>
    <col min="3" max="3" width="9.88671875" style="3" bestFit="1" customWidth="1"/>
    <col min="4" max="4" width="12.109375" style="5" customWidth="1"/>
    <col min="5" max="5" width="14.44140625" style="5" customWidth="1"/>
    <col min="6" max="16384" width="9.109375" style="5"/>
  </cols>
  <sheetData>
    <row r="1" spans="1:5" x14ac:dyDescent="0.25">
      <c r="B1" s="2" t="s">
        <v>91</v>
      </c>
      <c r="D1" s="4"/>
      <c r="E1" s="4"/>
    </row>
    <row r="2" spans="1:5" x14ac:dyDescent="0.25">
      <c r="B2" s="2"/>
      <c r="D2" s="4"/>
      <c r="E2" s="4"/>
    </row>
    <row r="3" spans="1:5" x14ac:dyDescent="0.25">
      <c r="A3" s="8" t="s">
        <v>0</v>
      </c>
      <c r="B3" s="9" t="s">
        <v>1</v>
      </c>
      <c r="C3" s="10"/>
      <c r="D3" s="4"/>
      <c r="E3" s="4"/>
    </row>
    <row r="4" spans="1:5" x14ac:dyDescent="0.25">
      <c r="A4" s="8"/>
      <c r="B4" s="11" t="s">
        <v>22</v>
      </c>
      <c r="C4" s="10"/>
      <c r="D4" s="4"/>
      <c r="E4" s="4"/>
    </row>
    <row r="5" spans="1:5" ht="14.4" x14ac:dyDescent="0.3">
      <c r="A5" s="12"/>
      <c r="B5" s="23" t="s">
        <v>21</v>
      </c>
      <c r="C5" s="10"/>
      <c r="D5" s="4"/>
      <c r="E5" s="4"/>
    </row>
    <row r="6" spans="1:5" ht="14.4" x14ac:dyDescent="0.3">
      <c r="A6" s="12"/>
      <c r="B6" s="23" t="s">
        <v>40</v>
      </c>
      <c r="C6" s="10"/>
      <c r="D6" s="4"/>
      <c r="E6" s="4"/>
    </row>
    <row r="7" spans="1:5" ht="14.4" x14ac:dyDescent="0.3">
      <c r="A7" s="12"/>
      <c r="B7" s="23" t="s">
        <v>29</v>
      </c>
      <c r="C7" s="10"/>
      <c r="D7" s="4"/>
      <c r="E7" s="4"/>
    </row>
    <row r="8" spans="1:5" ht="14.4" x14ac:dyDescent="0.3">
      <c r="A8" s="12"/>
      <c r="B8" s="23" t="s">
        <v>30</v>
      </c>
      <c r="C8" s="10"/>
      <c r="D8" s="4"/>
      <c r="E8" s="4"/>
    </row>
    <row r="9" spans="1:5" x14ac:dyDescent="0.25">
      <c r="A9" s="12"/>
      <c r="B9" s="24" t="s">
        <v>144</v>
      </c>
      <c r="C9" s="10"/>
      <c r="D9" s="4"/>
      <c r="E9" s="4"/>
    </row>
    <row r="10" spans="1:5" x14ac:dyDescent="0.25">
      <c r="A10" s="12"/>
      <c r="B10" s="13"/>
      <c r="C10" s="10"/>
      <c r="D10" s="4"/>
      <c r="E10" s="4"/>
    </row>
    <row r="11" spans="1:5" s="6" customFormat="1" x14ac:dyDescent="0.25">
      <c r="A11" s="8" t="s">
        <v>2</v>
      </c>
      <c r="B11" s="9" t="s">
        <v>3</v>
      </c>
      <c r="C11" s="10"/>
      <c r="D11" s="3"/>
      <c r="E11" s="3"/>
    </row>
    <row r="12" spans="1:5" s="6" customFormat="1" x14ac:dyDescent="0.25">
      <c r="A12" s="8"/>
      <c r="B12" s="11" t="s">
        <v>25</v>
      </c>
      <c r="C12" s="10"/>
      <c r="D12" s="3"/>
      <c r="E12" s="3"/>
    </row>
    <row r="13" spans="1:5" s="6" customFormat="1" x14ac:dyDescent="0.25">
      <c r="A13" s="8"/>
      <c r="B13" s="11" t="s">
        <v>24</v>
      </c>
      <c r="C13" s="10"/>
      <c r="D13" s="3"/>
      <c r="E13" s="3"/>
    </row>
    <row r="14" spans="1:5" s="6" customFormat="1" x14ac:dyDescent="0.25">
      <c r="A14" s="8"/>
      <c r="B14" s="11" t="s">
        <v>23</v>
      </c>
      <c r="C14" s="10"/>
      <c r="D14" s="3"/>
      <c r="E14" s="3"/>
    </row>
    <row r="15" spans="1:5" s="6" customFormat="1" x14ac:dyDescent="0.25">
      <c r="A15" s="8"/>
      <c r="B15" s="11" t="s">
        <v>135</v>
      </c>
      <c r="C15" s="10"/>
      <c r="D15" s="3"/>
      <c r="E15" s="3"/>
    </row>
    <row r="16" spans="1:5" ht="14.4" x14ac:dyDescent="0.3">
      <c r="A16" s="12"/>
      <c r="B16" s="23" t="s">
        <v>132</v>
      </c>
      <c r="C16" s="10"/>
      <c r="D16" s="4"/>
      <c r="E16" s="4"/>
    </row>
    <row r="17" spans="1:5" ht="14.4" x14ac:dyDescent="0.3">
      <c r="A17" s="12"/>
      <c r="B17" s="23" t="s">
        <v>33</v>
      </c>
      <c r="C17" s="10"/>
      <c r="D17" s="4"/>
      <c r="E17" s="4"/>
    </row>
    <row r="18" spans="1:5" ht="14.4" x14ac:dyDescent="0.3">
      <c r="A18" s="12"/>
      <c r="B18" s="23" t="s">
        <v>130</v>
      </c>
      <c r="C18" s="10"/>
      <c r="D18" s="4"/>
      <c r="E18" s="4"/>
    </row>
    <row r="19" spans="1:5" ht="14.4" x14ac:dyDescent="0.3">
      <c r="A19" s="12"/>
      <c r="B19" s="23" t="s">
        <v>16</v>
      </c>
      <c r="C19" s="10"/>
      <c r="D19" s="4"/>
      <c r="E19" s="4"/>
    </row>
    <row r="20" spans="1:5" x14ac:dyDescent="0.25">
      <c r="A20" s="12"/>
      <c r="B20" s="11" t="s">
        <v>142</v>
      </c>
      <c r="C20" s="10"/>
      <c r="D20" s="4"/>
      <c r="E20" s="4"/>
    </row>
    <row r="21" spans="1:5" x14ac:dyDescent="0.25">
      <c r="A21" s="12"/>
      <c r="B21" s="13" t="s">
        <v>141</v>
      </c>
      <c r="C21" s="17">
        <v>10150</v>
      </c>
      <c r="D21" s="4"/>
      <c r="E21" s="4"/>
    </row>
    <row r="22" spans="1:5" x14ac:dyDescent="0.25">
      <c r="A22" s="12"/>
      <c r="B22" s="13" t="s">
        <v>140</v>
      </c>
      <c r="C22" s="17">
        <v>1090.0999999999999</v>
      </c>
      <c r="D22" s="4"/>
      <c r="E22" s="4"/>
    </row>
    <row r="23" spans="1:5" x14ac:dyDescent="0.25">
      <c r="A23" s="12"/>
      <c r="B23" s="11" t="s">
        <v>143</v>
      </c>
      <c r="C23" s="10"/>
      <c r="D23" s="4"/>
      <c r="E23" s="4"/>
    </row>
    <row r="24" spans="1:5" x14ac:dyDescent="0.25">
      <c r="A24" s="12"/>
      <c r="B24" s="13" t="s">
        <v>134</v>
      </c>
      <c r="C24" s="17">
        <v>1209.5</v>
      </c>
      <c r="D24" s="4"/>
      <c r="E24" s="4"/>
    </row>
    <row r="25" spans="1:5" x14ac:dyDescent="0.25">
      <c r="A25" s="12"/>
      <c r="B25" s="13" t="s">
        <v>138</v>
      </c>
      <c r="C25" s="17">
        <v>1207.5</v>
      </c>
      <c r="D25" s="4"/>
      <c r="E25" s="4"/>
    </row>
    <row r="26" spans="1:5" s="22" customFormat="1" x14ac:dyDescent="0.25">
      <c r="A26" s="18"/>
      <c r="B26" s="19" t="s">
        <v>133</v>
      </c>
      <c r="C26" s="20">
        <v>380</v>
      </c>
      <c r="D26" s="21"/>
      <c r="E26" s="21"/>
    </row>
    <row r="27" spans="1:5" s="22" customFormat="1" x14ac:dyDescent="0.25">
      <c r="A27" s="18"/>
      <c r="B27" s="19" t="s">
        <v>139</v>
      </c>
      <c r="C27" s="20">
        <v>1080</v>
      </c>
      <c r="D27" s="21"/>
      <c r="E27" s="21"/>
    </row>
    <row r="28" spans="1:5" x14ac:dyDescent="0.25">
      <c r="A28" s="12"/>
      <c r="B28" s="13" t="s">
        <v>136</v>
      </c>
      <c r="C28" s="17">
        <f>11*160</f>
        <v>1760</v>
      </c>
      <c r="D28" s="4"/>
      <c r="E28" s="4"/>
    </row>
    <row r="29" spans="1:5" x14ac:dyDescent="0.25">
      <c r="A29" s="12"/>
      <c r="B29" s="13" t="s">
        <v>137</v>
      </c>
      <c r="C29" s="17">
        <f>26.25*160</f>
        <v>4200</v>
      </c>
      <c r="D29" s="4"/>
      <c r="E29" s="4"/>
    </row>
    <row r="30" spans="1:5" x14ac:dyDescent="0.25">
      <c r="A30" s="12"/>
      <c r="B30" s="13" t="s">
        <v>131</v>
      </c>
      <c r="C30" s="17">
        <f>11*20</f>
        <v>220</v>
      </c>
      <c r="D30" s="4"/>
      <c r="E30" s="4"/>
    </row>
    <row r="31" spans="1:5" x14ac:dyDescent="0.25">
      <c r="A31" s="12"/>
      <c r="B31" s="13"/>
      <c r="C31" s="10">
        <f>SUM(C16:C30)</f>
        <v>21297.1</v>
      </c>
      <c r="D31" s="4"/>
      <c r="E31" s="4"/>
    </row>
    <row r="32" spans="1:5" s="6" customFormat="1" x14ac:dyDescent="0.25">
      <c r="A32" s="8" t="s">
        <v>4</v>
      </c>
      <c r="B32" s="9" t="s">
        <v>6</v>
      </c>
      <c r="C32" s="10"/>
      <c r="D32" s="3"/>
      <c r="E32" s="3"/>
    </row>
    <row r="33" spans="1:5" s="6" customFormat="1" x14ac:dyDescent="0.25">
      <c r="A33" s="8"/>
      <c r="B33" s="11" t="s">
        <v>22</v>
      </c>
      <c r="C33" s="10"/>
      <c r="D33" s="3"/>
      <c r="E33" s="3"/>
    </row>
    <row r="34" spans="1:5" ht="14.4" x14ac:dyDescent="0.3">
      <c r="A34" s="12"/>
      <c r="B34" s="23" t="s">
        <v>34</v>
      </c>
      <c r="C34" s="10"/>
      <c r="D34" s="4"/>
      <c r="E34" s="4"/>
    </row>
    <row r="35" spans="1:5" ht="14.4" x14ac:dyDescent="0.3">
      <c r="A35" s="12"/>
      <c r="B35" s="23" t="s">
        <v>35</v>
      </c>
      <c r="C35" s="10"/>
      <c r="D35" s="4"/>
      <c r="E35" s="4"/>
    </row>
    <row r="36" spans="1:5" ht="14.4" x14ac:dyDescent="0.3">
      <c r="A36" s="12"/>
      <c r="B36" s="23" t="s">
        <v>17</v>
      </c>
      <c r="C36" s="10"/>
      <c r="D36" s="4"/>
      <c r="E36" s="4"/>
    </row>
    <row r="37" spans="1:5" ht="14.4" x14ac:dyDescent="0.3">
      <c r="A37" s="12"/>
      <c r="B37" s="23" t="s">
        <v>18</v>
      </c>
      <c r="C37" s="10"/>
      <c r="D37" s="4"/>
      <c r="E37" s="4"/>
    </row>
    <row r="38" spans="1:5" x14ac:dyDescent="0.25">
      <c r="A38" s="12"/>
      <c r="B38" s="24" t="s">
        <v>145</v>
      </c>
      <c r="C38" s="10"/>
      <c r="D38" s="4"/>
      <c r="E38" s="4"/>
    </row>
    <row r="39" spans="1:5" x14ac:dyDescent="0.25">
      <c r="A39" s="12"/>
      <c r="B39" s="13"/>
      <c r="C39" s="10"/>
      <c r="D39" s="4"/>
      <c r="E39" s="4"/>
    </row>
    <row r="40" spans="1:5" s="6" customFormat="1" x14ac:dyDescent="0.25">
      <c r="A40" s="8" t="s">
        <v>5</v>
      </c>
      <c r="B40" s="9" t="s">
        <v>119</v>
      </c>
      <c r="C40" s="10"/>
      <c r="D40" s="3"/>
      <c r="E40" s="3"/>
    </row>
    <row r="41" spans="1:5" s="6" customFormat="1" x14ac:dyDescent="0.25">
      <c r="A41" s="8"/>
      <c r="B41" s="11" t="s">
        <v>22</v>
      </c>
      <c r="C41" s="10"/>
      <c r="D41" s="3"/>
      <c r="E41" s="3"/>
    </row>
    <row r="42" spans="1:5" s="6" customFormat="1" x14ac:dyDescent="0.25">
      <c r="A42" s="8"/>
      <c r="B42" s="13" t="s">
        <v>92</v>
      </c>
      <c r="C42" s="10"/>
      <c r="D42" s="3"/>
      <c r="E42" s="3"/>
    </row>
    <row r="43" spans="1:5" s="6" customFormat="1" x14ac:dyDescent="0.25">
      <c r="A43" s="8"/>
      <c r="B43" s="13" t="s">
        <v>93</v>
      </c>
      <c r="C43" s="10"/>
      <c r="D43" s="3"/>
      <c r="E43" s="3"/>
    </row>
    <row r="44" spans="1:5" s="6" customFormat="1" x14ac:dyDescent="0.25">
      <c r="A44" s="8"/>
      <c r="B44" s="13" t="s">
        <v>94</v>
      </c>
      <c r="C44" s="10"/>
      <c r="D44" s="3"/>
      <c r="E44" s="3"/>
    </row>
    <row r="45" spans="1:5" s="6" customFormat="1" x14ac:dyDescent="0.25">
      <c r="A45" s="8"/>
      <c r="B45" s="13" t="s">
        <v>94</v>
      </c>
      <c r="C45" s="10"/>
      <c r="D45" s="3"/>
      <c r="E45" s="3"/>
    </row>
    <row r="46" spans="1:5" s="6" customFormat="1" x14ac:dyDescent="0.25">
      <c r="A46" s="8"/>
      <c r="B46" s="13" t="s">
        <v>95</v>
      </c>
      <c r="C46" s="10"/>
      <c r="D46" s="3"/>
      <c r="E46" s="3"/>
    </row>
    <row r="47" spans="1:5" s="6" customFormat="1" x14ac:dyDescent="0.25">
      <c r="A47" s="8"/>
      <c r="B47" s="13" t="s">
        <v>96</v>
      </c>
      <c r="C47" s="10"/>
      <c r="D47" s="3"/>
      <c r="E47" s="3"/>
    </row>
    <row r="48" spans="1:5" s="6" customFormat="1" x14ac:dyDescent="0.25">
      <c r="A48" s="8"/>
      <c r="B48" s="13" t="s">
        <v>97</v>
      </c>
      <c r="C48" s="10"/>
      <c r="D48" s="3"/>
      <c r="E48" s="3"/>
    </row>
    <row r="49" spans="1:6" s="6" customFormat="1" x14ac:dyDescent="0.25">
      <c r="A49" s="8"/>
      <c r="B49" s="13" t="s">
        <v>116</v>
      </c>
      <c r="C49" s="10"/>
      <c r="D49" s="3"/>
      <c r="E49" s="3"/>
    </row>
    <row r="50" spans="1:6" s="6" customFormat="1" x14ac:dyDescent="0.25">
      <c r="A50" s="8"/>
      <c r="B50" s="13" t="s">
        <v>117</v>
      </c>
      <c r="C50" s="10"/>
      <c r="D50" s="3"/>
      <c r="E50" s="3"/>
    </row>
    <row r="51" spans="1:6" x14ac:dyDescent="0.25">
      <c r="A51" s="12"/>
      <c r="B51" s="13" t="s">
        <v>98</v>
      </c>
      <c r="C51" s="10"/>
      <c r="D51" s="4"/>
      <c r="E51" s="4"/>
      <c r="F51" s="6"/>
    </row>
    <row r="52" spans="1:6" x14ac:dyDescent="0.25">
      <c r="A52" s="12"/>
      <c r="B52" s="13" t="s">
        <v>99</v>
      </c>
      <c r="C52" s="10"/>
      <c r="D52" s="4"/>
      <c r="E52" s="4"/>
      <c r="F52" s="6"/>
    </row>
    <row r="53" spans="1:6" x14ac:dyDescent="0.25">
      <c r="A53" s="12"/>
      <c r="B53" s="13" t="s">
        <v>100</v>
      </c>
      <c r="C53" s="10"/>
      <c r="D53" s="4"/>
      <c r="E53" s="4"/>
      <c r="F53" s="6"/>
    </row>
    <row r="54" spans="1:6" x14ac:dyDescent="0.25">
      <c r="A54" s="12"/>
      <c r="B54" s="13" t="s">
        <v>104</v>
      </c>
      <c r="C54" s="10"/>
      <c r="D54" s="4"/>
      <c r="E54" s="4"/>
      <c r="F54" s="6"/>
    </row>
    <row r="55" spans="1:6" x14ac:dyDescent="0.25">
      <c r="A55" s="12"/>
      <c r="B55" s="13" t="s">
        <v>101</v>
      </c>
      <c r="C55" s="10"/>
      <c r="D55" s="4"/>
      <c r="E55" s="4"/>
      <c r="F55" s="6"/>
    </row>
    <row r="56" spans="1:6" x14ac:dyDescent="0.25">
      <c r="A56" s="12"/>
      <c r="B56" s="13" t="s">
        <v>102</v>
      </c>
      <c r="C56" s="10"/>
      <c r="D56" s="4"/>
      <c r="E56" s="4"/>
      <c r="F56" s="6"/>
    </row>
    <row r="57" spans="1:6" x14ac:dyDescent="0.25">
      <c r="A57" s="12"/>
      <c r="B57" s="13" t="s">
        <v>103</v>
      </c>
      <c r="C57" s="10"/>
      <c r="D57" s="4"/>
      <c r="E57" s="4"/>
      <c r="F57" s="6"/>
    </row>
    <row r="58" spans="1:6" x14ac:dyDescent="0.25">
      <c r="A58" s="12"/>
      <c r="B58" s="13" t="s">
        <v>105</v>
      </c>
      <c r="C58" s="10"/>
      <c r="D58" s="4"/>
      <c r="E58" s="4"/>
      <c r="F58" s="6"/>
    </row>
    <row r="59" spans="1:6" x14ac:dyDescent="0.25">
      <c r="A59" s="12"/>
      <c r="B59" s="13" t="s">
        <v>106</v>
      </c>
      <c r="C59" s="10"/>
      <c r="D59" s="4"/>
      <c r="E59" s="4"/>
      <c r="F59" s="6"/>
    </row>
    <row r="60" spans="1:6" x14ac:dyDescent="0.25">
      <c r="A60" s="12"/>
      <c r="B60" s="13" t="s">
        <v>107</v>
      </c>
      <c r="C60" s="10"/>
      <c r="D60" s="4"/>
      <c r="E60" s="4"/>
      <c r="F60" s="6"/>
    </row>
    <row r="61" spans="1:6" x14ac:dyDescent="0.25">
      <c r="A61" s="12"/>
      <c r="B61" s="13" t="s">
        <v>108</v>
      </c>
      <c r="C61" s="10"/>
      <c r="D61" s="4"/>
      <c r="E61" s="4"/>
      <c r="F61" s="6"/>
    </row>
    <row r="62" spans="1:6" x14ac:dyDescent="0.25">
      <c r="A62" s="12"/>
      <c r="B62" s="13" t="s">
        <v>109</v>
      </c>
      <c r="C62" s="10"/>
      <c r="D62" s="4"/>
      <c r="E62" s="4"/>
      <c r="F62" s="6"/>
    </row>
    <row r="63" spans="1:6" x14ac:dyDescent="0.25">
      <c r="A63" s="12"/>
      <c r="B63" s="13" t="s">
        <v>110</v>
      </c>
      <c r="C63" s="10"/>
      <c r="D63" s="4"/>
      <c r="E63" s="4"/>
      <c r="F63" s="6"/>
    </row>
    <row r="64" spans="1:6" x14ac:dyDescent="0.25">
      <c r="A64" s="12"/>
      <c r="B64" s="13" t="s">
        <v>111</v>
      </c>
      <c r="C64" s="10"/>
      <c r="D64" s="4"/>
      <c r="E64" s="4"/>
      <c r="F64" s="6"/>
    </row>
    <row r="65" spans="1:6" x14ac:dyDescent="0.25">
      <c r="A65" s="12"/>
      <c r="B65" s="13" t="s">
        <v>112</v>
      </c>
      <c r="C65" s="10"/>
      <c r="D65" s="4"/>
      <c r="E65" s="4"/>
      <c r="F65" s="6"/>
    </row>
    <row r="66" spans="1:6" x14ac:dyDescent="0.25">
      <c r="A66" s="12"/>
      <c r="B66" s="13" t="s">
        <v>113</v>
      </c>
      <c r="C66" s="10"/>
      <c r="D66" s="4"/>
      <c r="E66" s="4"/>
      <c r="F66" s="6"/>
    </row>
    <row r="67" spans="1:6" x14ac:dyDescent="0.25">
      <c r="A67" s="12"/>
      <c r="B67" s="13" t="s">
        <v>114</v>
      </c>
      <c r="C67" s="10"/>
      <c r="D67" s="4"/>
      <c r="E67" s="4"/>
      <c r="F67" s="6"/>
    </row>
    <row r="68" spans="1:6" x14ac:dyDescent="0.25">
      <c r="A68" s="12"/>
      <c r="B68" s="13" t="s">
        <v>115</v>
      </c>
      <c r="C68" s="10"/>
      <c r="D68" s="4"/>
      <c r="E68" s="4"/>
      <c r="F68" s="6"/>
    </row>
    <row r="69" spans="1:6" x14ac:dyDescent="0.25">
      <c r="A69" s="12"/>
      <c r="B69" s="11" t="s">
        <v>118</v>
      </c>
      <c r="C69" s="10"/>
      <c r="D69" s="4"/>
      <c r="E69" s="4"/>
      <c r="F69" s="6"/>
    </row>
    <row r="70" spans="1:6" x14ac:dyDescent="0.25">
      <c r="A70" s="12"/>
      <c r="B70" s="11"/>
      <c r="C70" s="10"/>
      <c r="D70" s="4"/>
      <c r="E70" s="4"/>
      <c r="F70" s="6"/>
    </row>
    <row r="71" spans="1:6" x14ac:dyDescent="0.25">
      <c r="A71" s="12"/>
      <c r="B71" s="9" t="s">
        <v>126</v>
      </c>
      <c r="C71" s="10"/>
      <c r="D71" s="4"/>
      <c r="E71" s="4"/>
      <c r="F71" s="6"/>
    </row>
    <row r="72" spans="1:6" x14ac:dyDescent="0.25">
      <c r="A72" s="12"/>
      <c r="B72" s="11" t="s">
        <v>22</v>
      </c>
      <c r="C72" s="10"/>
      <c r="D72" s="4"/>
      <c r="E72" s="4"/>
      <c r="F72" s="6"/>
    </row>
    <row r="73" spans="1:6" x14ac:dyDescent="0.25">
      <c r="A73" s="12"/>
      <c r="B73" s="13" t="s">
        <v>121</v>
      </c>
      <c r="C73" s="10"/>
      <c r="D73" s="4"/>
      <c r="E73" s="4"/>
      <c r="F73" s="6"/>
    </row>
    <row r="74" spans="1:6" x14ac:dyDescent="0.25">
      <c r="A74" s="12"/>
      <c r="B74" s="13" t="s">
        <v>122</v>
      </c>
      <c r="C74" s="10"/>
      <c r="D74" s="4"/>
      <c r="E74" s="4"/>
      <c r="F74" s="6"/>
    </row>
    <row r="75" spans="1:6" x14ac:dyDescent="0.25">
      <c r="A75" s="12"/>
      <c r="B75" s="13" t="s">
        <v>123</v>
      </c>
      <c r="C75" s="10"/>
      <c r="D75" s="4"/>
      <c r="E75" s="4"/>
      <c r="F75" s="6"/>
    </row>
    <row r="76" spans="1:6" x14ac:dyDescent="0.25">
      <c r="A76" s="12"/>
      <c r="B76" s="13" t="s">
        <v>124</v>
      </c>
      <c r="C76" s="10"/>
      <c r="D76" s="4"/>
      <c r="E76" s="4"/>
      <c r="F76" s="6"/>
    </row>
    <row r="77" spans="1:6" x14ac:dyDescent="0.25">
      <c r="A77" s="12"/>
      <c r="B77" s="13" t="s">
        <v>120</v>
      </c>
      <c r="C77" s="10"/>
      <c r="D77" s="4"/>
      <c r="E77" s="4"/>
      <c r="F77" s="6"/>
    </row>
    <row r="78" spans="1:6" x14ac:dyDescent="0.25">
      <c r="A78" s="12"/>
      <c r="B78" s="11" t="s">
        <v>125</v>
      </c>
      <c r="C78" s="10"/>
      <c r="D78" s="4"/>
      <c r="E78" s="4"/>
      <c r="F78" s="6"/>
    </row>
    <row r="79" spans="1:6" x14ac:dyDescent="0.25">
      <c r="A79" s="12"/>
      <c r="B79" s="13"/>
      <c r="C79" s="10"/>
      <c r="D79" s="4"/>
      <c r="E79" s="4"/>
    </row>
    <row r="80" spans="1:6" s="6" customFormat="1" x14ac:dyDescent="0.25">
      <c r="A80" s="8" t="s">
        <v>7</v>
      </c>
      <c r="B80" s="9" t="s">
        <v>10</v>
      </c>
      <c r="C80" s="10"/>
    </row>
    <row r="81" spans="1:5" s="6" customFormat="1" x14ac:dyDescent="0.25">
      <c r="A81" s="8"/>
      <c r="B81" s="11" t="s">
        <v>26</v>
      </c>
      <c r="C81" s="10"/>
      <c r="D81" s="3"/>
      <c r="E81" s="3"/>
    </row>
    <row r="82" spans="1:5" ht="13.5" customHeight="1" x14ac:dyDescent="0.25">
      <c r="A82" s="12"/>
      <c r="B82" s="14" t="s">
        <v>83</v>
      </c>
      <c r="C82" s="10"/>
    </row>
    <row r="83" spans="1:5" ht="13.5" customHeight="1" x14ac:dyDescent="0.25">
      <c r="A83" s="12"/>
      <c r="B83" s="14"/>
      <c r="C83" s="10"/>
    </row>
    <row r="84" spans="1:5" x14ac:dyDescent="0.25">
      <c r="A84" s="12"/>
      <c r="B84" s="15" t="s">
        <v>8</v>
      </c>
      <c r="C84" s="10"/>
    </row>
    <row r="85" spans="1:5" ht="13.5" customHeight="1" x14ac:dyDescent="0.25">
      <c r="A85" s="12"/>
      <c r="B85" s="14" t="s">
        <v>79</v>
      </c>
      <c r="C85" s="10"/>
    </row>
    <row r="86" spans="1:5" ht="13.5" customHeight="1" x14ac:dyDescent="0.25">
      <c r="A86" s="12"/>
      <c r="B86" s="14" t="s">
        <v>80</v>
      </c>
      <c r="C86" s="10"/>
    </row>
    <row r="87" spans="1:5" ht="13.5" customHeight="1" x14ac:dyDescent="0.25">
      <c r="A87" s="12"/>
      <c r="B87" s="14" t="s">
        <v>81</v>
      </c>
      <c r="C87" s="10"/>
    </row>
    <row r="88" spans="1:5" ht="13.5" customHeight="1" x14ac:dyDescent="0.25">
      <c r="A88" s="12"/>
      <c r="B88" s="16" t="s">
        <v>82</v>
      </c>
      <c r="C88" s="10"/>
    </row>
    <row r="89" spans="1:5" ht="13.5" customHeight="1" x14ac:dyDescent="0.25">
      <c r="A89" s="12"/>
      <c r="B89" s="14"/>
      <c r="C89" s="10"/>
    </row>
    <row r="90" spans="1:5" x14ac:dyDescent="0.25">
      <c r="A90" s="12"/>
      <c r="B90" s="15" t="s">
        <v>86</v>
      </c>
      <c r="C90" s="10"/>
    </row>
    <row r="91" spans="1:5" ht="13.5" customHeight="1" x14ac:dyDescent="0.25">
      <c r="A91" s="12"/>
      <c r="B91" s="14" t="s">
        <v>87</v>
      </c>
      <c r="C91" s="10"/>
    </row>
    <row r="92" spans="1:5" ht="13.5" customHeight="1" x14ac:dyDescent="0.25">
      <c r="A92" s="12"/>
      <c r="B92" s="14" t="s">
        <v>85</v>
      </c>
      <c r="C92" s="10"/>
    </row>
    <row r="93" spans="1:5" ht="13.5" customHeight="1" x14ac:dyDescent="0.25">
      <c r="A93" s="12"/>
      <c r="B93" s="14" t="s">
        <v>88</v>
      </c>
      <c r="C93" s="10"/>
    </row>
    <row r="94" spans="1:5" ht="13.5" customHeight="1" x14ac:dyDescent="0.25">
      <c r="A94" s="12"/>
      <c r="B94" s="16" t="s">
        <v>89</v>
      </c>
      <c r="C94" s="10"/>
    </row>
    <row r="95" spans="1:5" ht="13.5" customHeight="1" x14ac:dyDescent="0.25">
      <c r="A95" s="12"/>
      <c r="B95" s="14"/>
      <c r="C95" s="10"/>
    </row>
    <row r="96" spans="1:5" s="6" customFormat="1" x14ac:dyDescent="0.25">
      <c r="A96" s="8" t="s">
        <v>9</v>
      </c>
      <c r="B96" s="9" t="s">
        <v>43</v>
      </c>
      <c r="C96" s="10"/>
    </row>
    <row r="97" spans="1:3" s="6" customFormat="1" x14ac:dyDescent="0.25">
      <c r="A97" s="8"/>
      <c r="B97" s="11" t="s">
        <v>76</v>
      </c>
      <c r="C97" s="10"/>
    </row>
    <row r="98" spans="1:3" s="6" customFormat="1" x14ac:dyDescent="0.25">
      <c r="A98" s="8"/>
      <c r="B98" s="13" t="s">
        <v>84</v>
      </c>
      <c r="C98" s="10">
        <f>11.67*50</f>
        <v>583.5</v>
      </c>
    </row>
    <row r="99" spans="1:3" x14ac:dyDescent="0.25">
      <c r="A99" s="12"/>
      <c r="B99" s="13" t="s">
        <v>90</v>
      </c>
      <c r="C99" s="10">
        <f>24.2*50</f>
        <v>1210</v>
      </c>
    </row>
    <row r="100" spans="1:3" x14ac:dyDescent="0.25">
      <c r="A100" s="12"/>
      <c r="B100" s="13"/>
      <c r="C100" s="10"/>
    </row>
    <row r="101" spans="1:3" s="6" customFormat="1" x14ac:dyDescent="0.25">
      <c r="A101" s="8" t="s">
        <v>11</v>
      </c>
      <c r="B101" s="9" t="s">
        <v>31</v>
      </c>
      <c r="C101" s="10"/>
    </row>
    <row r="102" spans="1:3" s="6" customFormat="1" x14ac:dyDescent="0.25">
      <c r="A102" s="8"/>
      <c r="B102" s="11" t="s">
        <v>27</v>
      </c>
      <c r="C102" s="10"/>
    </row>
    <row r="103" spans="1:3" ht="14.4" x14ac:dyDescent="0.3">
      <c r="A103" s="12"/>
      <c r="B103" s="23" t="s">
        <v>39</v>
      </c>
      <c r="C103" s="10"/>
    </row>
    <row r="104" spans="1:3" ht="14.4" x14ac:dyDescent="0.3">
      <c r="A104" s="12"/>
      <c r="B104" s="23" t="s">
        <v>37</v>
      </c>
      <c r="C104" s="10"/>
    </row>
    <row r="105" spans="1:3" ht="14.4" x14ac:dyDescent="0.3">
      <c r="A105" s="12"/>
      <c r="B105" s="23" t="s">
        <v>20</v>
      </c>
      <c r="C105" s="10"/>
    </row>
    <row r="106" spans="1:3" ht="14.4" x14ac:dyDescent="0.3">
      <c r="A106" s="12"/>
      <c r="B106" s="23" t="s">
        <v>38</v>
      </c>
      <c r="C106" s="10"/>
    </row>
    <row r="107" spans="1:3" ht="14.4" x14ac:dyDescent="0.3">
      <c r="A107" s="12"/>
      <c r="B107" s="23" t="s">
        <v>36</v>
      </c>
      <c r="C107" s="10"/>
    </row>
    <row r="108" spans="1:3" ht="14.4" x14ac:dyDescent="0.3">
      <c r="A108" s="12"/>
      <c r="B108" s="23" t="s">
        <v>19</v>
      </c>
      <c r="C108" s="10"/>
    </row>
    <row r="109" spans="1:3" ht="14.4" x14ac:dyDescent="0.3">
      <c r="A109" s="12"/>
      <c r="B109" s="23" t="s">
        <v>32</v>
      </c>
      <c r="C109" s="10"/>
    </row>
    <row r="110" spans="1:3" x14ac:dyDescent="0.25">
      <c r="A110" s="12"/>
      <c r="B110" s="13" t="s">
        <v>74</v>
      </c>
      <c r="C110" s="10"/>
    </row>
    <row r="111" spans="1:3" x14ac:dyDescent="0.25">
      <c r="A111" s="12"/>
      <c r="B111" s="13" t="s">
        <v>77</v>
      </c>
      <c r="C111" s="10"/>
    </row>
    <row r="112" spans="1:3" x14ac:dyDescent="0.25">
      <c r="A112" s="12"/>
      <c r="B112" s="11" t="s">
        <v>78</v>
      </c>
      <c r="C112" s="10">
        <v>18580.7</v>
      </c>
    </row>
    <row r="113" spans="1:5" x14ac:dyDescent="0.25">
      <c r="A113" s="12"/>
      <c r="B113" s="13"/>
      <c r="C113" s="10"/>
    </row>
    <row r="114" spans="1:5" s="6" customFormat="1" x14ac:dyDescent="0.25">
      <c r="A114" s="8" t="s">
        <v>12</v>
      </c>
      <c r="B114" s="9" t="s">
        <v>73</v>
      </c>
      <c r="C114" s="10"/>
    </row>
    <row r="115" spans="1:5" s="6" customFormat="1" x14ac:dyDescent="0.25">
      <c r="A115" s="8"/>
      <c r="B115" s="11" t="s">
        <v>28</v>
      </c>
      <c r="C115" s="10"/>
      <c r="D115" s="3"/>
      <c r="E115" s="3"/>
    </row>
    <row r="116" spans="1:5" s="6" customFormat="1" x14ac:dyDescent="0.25">
      <c r="A116" s="8"/>
      <c r="B116" s="15" t="s">
        <v>60</v>
      </c>
      <c r="C116" s="10"/>
      <c r="D116" s="3"/>
      <c r="E116" s="3"/>
    </row>
    <row r="117" spans="1:5" s="6" customFormat="1" x14ac:dyDescent="0.25">
      <c r="A117" s="8"/>
      <c r="B117" s="13" t="s">
        <v>61</v>
      </c>
      <c r="C117" s="17">
        <v>294.64999999999998</v>
      </c>
      <c r="D117" s="3"/>
      <c r="E117" s="3"/>
    </row>
    <row r="118" spans="1:5" s="6" customFormat="1" x14ac:dyDescent="0.25">
      <c r="A118" s="8"/>
      <c r="B118" s="13" t="s">
        <v>62</v>
      </c>
      <c r="C118" s="17">
        <v>257.7</v>
      </c>
      <c r="D118" s="3"/>
      <c r="E118" s="3"/>
    </row>
    <row r="119" spans="1:5" s="6" customFormat="1" x14ac:dyDescent="0.25">
      <c r="A119" s="8"/>
      <c r="B119" s="13" t="s">
        <v>63</v>
      </c>
      <c r="C119" s="17">
        <v>230.5</v>
      </c>
      <c r="D119" s="3"/>
      <c r="E119" s="3"/>
    </row>
    <row r="120" spans="1:5" s="6" customFormat="1" x14ac:dyDescent="0.25">
      <c r="A120" s="8"/>
      <c r="B120" s="13" t="s">
        <v>64</v>
      </c>
      <c r="C120" s="17">
        <v>373.85</v>
      </c>
      <c r="D120" s="3"/>
      <c r="E120" s="3"/>
    </row>
    <row r="121" spans="1:5" s="6" customFormat="1" x14ac:dyDescent="0.25">
      <c r="A121" s="8"/>
      <c r="B121" s="13" t="s">
        <v>65</v>
      </c>
      <c r="C121" s="17">
        <v>279.55</v>
      </c>
      <c r="D121" s="3"/>
      <c r="E121" s="3"/>
    </row>
    <row r="122" spans="1:5" s="6" customFormat="1" x14ac:dyDescent="0.25">
      <c r="A122" s="8"/>
      <c r="B122" s="13" t="s">
        <v>66</v>
      </c>
      <c r="C122" s="17">
        <v>616.5</v>
      </c>
      <c r="D122" s="3"/>
      <c r="E122" s="3"/>
    </row>
    <row r="123" spans="1:5" s="6" customFormat="1" x14ac:dyDescent="0.25">
      <c r="A123" s="8"/>
      <c r="B123" s="13" t="s">
        <v>67</v>
      </c>
      <c r="C123" s="17">
        <v>616.5</v>
      </c>
      <c r="D123" s="3"/>
      <c r="E123" s="3"/>
    </row>
    <row r="124" spans="1:5" s="6" customFormat="1" x14ac:dyDescent="0.25">
      <c r="A124" s="8"/>
      <c r="B124" s="13" t="s">
        <v>68</v>
      </c>
      <c r="C124" s="17">
        <v>682.2</v>
      </c>
      <c r="D124" s="3"/>
      <c r="E124" s="3"/>
    </row>
    <row r="125" spans="1:5" s="6" customFormat="1" x14ac:dyDescent="0.25">
      <c r="A125" s="8"/>
      <c r="B125" s="13" t="s">
        <v>69</v>
      </c>
      <c r="C125" s="17">
        <v>402.9</v>
      </c>
      <c r="D125" s="3"/>
      <c r="E125" s="3"/>
    </row>
    <row r="126" spans="1:5" s="6" customFormat="1" x14ac:dyDescent="0.25">
      <c r="A126" s="8"/>
      <c r="B126" s="13" t="s">
        <v>69</v>
      </c>
      <c r="C126" s="17">
        <v>402.9</v>
      </c>
      <c r="D126" s="3"/>
      <c r="E126" s="3"/>
    </row>
    <row r="127" spans="1:5" s="6" customFormat="1" x14ac:dyDescent="0.25">
      <c r="A127" s="8"/>
      <c r="B127" s="13" t="s">
        <v>70</v>
      </c>
      <c r="C127" s="17">
        <v>486.75</v>
      </c>
      <c r="D127" s="3"/>
      <c r="E127" s="3"/>
    </row>
    <row r="128" spans="1:5" s="6" customFormat="1" x14ac:dyDescent="0.25">
      <c r="A128" s="8"/>
      <c r="B128" s="13" t="s">
        <v>71</v>
      </c>
      <c r="C128" s="17">
        <v>402.9</v>
      </c>
      <c r="D128" s="3"/>
      <c r="E128" s="3"/>
    </row>
    <row r="129" spans="1:5" s="6" customFormat="1" x14ac:dyDescent="0.25">
      <c r="A129" s="8"/>
      <c r="B129" s="11" t="s">
        <v>127</v>
      </c>
      <c r="C129" s="10">
        <f>SUM(C117:C128)</f>
        <v>5046.8999999999996</v>
      </c>
      <c r="D129" s="3"/>
      <c r="E129" s="3"/>
    </row>
    <row r="130" spans="1:5" s="6" customFormat="1" x14ac:dyDescent="0.25">
      <c r="A130" s="8"/>
      <c r="B130" s="13"/>
      <c r="C130" s="10"/>
      <c r="D130" s="3"/>
      <c r="E130" s="3"/>
    </row>
    <row r="131" spans="1:5" s="6" customFormat="1" x14ac:dyDescent="0.25">
      <c r="A131" s="8"/>
      <c r="B131" s="15" t="s">
        <v>13</v>
      </c>
      <c r="C131" s="10"/>
    </row>
    <row r="132" spans="1:5" x14ac:dyDescent="0.25">
      <c r="A132" s="12"/>
      <c r="B132" s="11" t="s">
        <v>22</v>
      </c>
      <c r="C132" s="10"/>
    </row>
    <row r="133" spans="1:5" x14ac:dyDescent="0.25">
      <c r="A133" s="12"/>
      <c r="B133" s="13" t="s">
        <v>56</v>
      </c>
      <c r="C133" s="17">
        <f>308*2</f>
        <v>616</v>
      </c>
    </row>
    <row r="134" spans="1:5" x14ac:dyDescent="0.25">
      <c r="A134" s="12"/>
      <c r="B134" s="13" t="s">
        <v>41</v>
      </c>
      <c r="C134" s="17">
        <v>2239</v>
      </c>
    </row>
    <row r="135" spans="1:5" x14ac:dyDescent="0.25">
      <c r="A135" s="12"/>
      <c r="B135" s="13" t="s">
        <v>54</v>
      </c>
      <c r="C135" s="17">
        <v>94</v>
      </c>
    </row>
    <row r="136" spans="1:5" x14ac:dyDescent="0.25">
      <c r="A136" s="12"/>
      <c r="B136" s="13" t="s">
        <v>55</v>
      </c>
      <c r="C136" s="17">
        <v>94</v>
      </c>
    </row>
    <row r="137" spans="1:5" x14ac:dyDescent="0.25">
      <c r="A137" s="12"/>
      <c r="B137" s="13" t="s">
        <v>52</v>
      </c>
      <c r="C137" s="17">
        <v>1848</v>
      </c>
    </row>
    <row r="138" spans="1:5" x14ac:dyDescent="0.25">
      <c r="A138" s="12"/>
      <c r="B138" s="13" t="s">
        <v>51</v>
      </c>
      <c r="C138" s="17">
        <v>2064</v>
      </c>
    </row>
    <row r="139" spans="1:5" x14ac:dyDescent="0.25">
      <c r="A139" s="12"/>
      <c r="B139" s="13" t="s">
        <v>53</v>
      </c>
      <c r="C139" s="17">
        <v>1848</v>
      </c>
    </row>
    <row r="140" spans="1:5" x14ac:dyDescent="0.25">
      <c r="A140" s="12"/>
      <c r="B140" s="11" t="s">
        <v>128</v>
      </c>
      <c r="C140" s="10">
        <f>SUM(C133:C139)</f>
        <v>8803</v>
      </c>
      <c r="D140" s="7"/>
    </row>
    <row r="141" spans="1:5" x14ac:dyDescent="0.25">
      <c r="A141" s="12"/>
      <c r="B141" s="13"/>
      <c r="C141" s="10"/>
    </row>
    <row r="142" spans="1:5" s="6" customFormat="1" x14ac:dyDescent="0.25">
      <c r="A142" s="8" t="s">
        <v>14</v>
      </c>
      <c r="B142" s="9" t="s">
        <v>42</v>
      </c>
      <c r="C142" s="10"/>
    </row>
    <row r="143" spans="1:5" x14ac:dyDescent="0.25">
      <c r="A143" s="12"/>
      <c r="B143" s="11" t="s">
        <v>22</v>
      </c>
      <c r="C143" s="10"/>
    </row>
    <row r="144" spans="1:5" x14ac:dyDescent="0.25">
      <c r="A144" s="12"/>
      <c r="B144" s="13" t="s">
        <v>44</v>
      </c>
      <c r="C144" s="10"/>
    </row>
    <row r="145" spans="1:3" x14ac:dyDescent="0.25">
      <c r="A145" s="12"/>
      <c r="B145" s="13" t="s">
        <v>57</v>
      </c>
      <c r="C145" s="17">
        <v>48</v>
      </c>
    </row>
    <row r="146" spans="1:3" x14ac:dyDescent="0.25">
      <c r="A146" s="12"/>
      <c r="B146" s="13" t="s">
        <v>47</v>
      </c>
      <c r="C146" s="17">
        <v>48</v>
      </c>
    </row>
    <row r="147" spans="1:3" x14ac:dyDescent="0.25">
      <c r="A147" s="12"/>
      <c r="B147" s="13" t="s">
        <v>48</v>
      </c>
      <c r="C147" s="17">
        <v>48</v>
      </c>
    </row>
    <row r="148" spans="1:3" x14ac:dyDescent="0.25">
      <c r="A148" s="12"/>
      <c r="B148" s="13" t="s">
        <v>49</v>
      </c>
      <c r="C148" s="17">
        <v>32</v>
      </c>
    </row>
    <row r="149" spans="1:3" x14ac:dyDescent="0.25">
      <c r="A149" s="12"/>
      <c r="B149" s="13" t="s">
        <v>72</v>
      </c>
      <c r="C149" s="17">
        <f>2*48</f>
        <v>96</v>
      </c>
    </row>
    <row r="150" spans="1:3" x14ac:dyDescent="0.25">
      <c r="A150" s="12"/>
      <c r="B150" s="13" t="s">
        <v>50</v>
      </c>
      <c r="C150" s="17">
        <v>48</v>
      </c>
    </row>
    <row r="151" spans="1:3" x14ac:dyDescent="0.25">
      <c r="A151" s="12"/>
      <c r="B151" s="13" t="s">
        <v>46</v>
      </c>
      <c r="C151" s="17">
        <v>48</v>
      </c>
    </row>
    <row r="152" spans="1:3" x14ac:dyDescent="0.25">
      <c r="A152" s="12"/>
      <c r="B152" s="13" t="s">
        <v>58</v>
      </c>
      <c r="C152" s="17">
        <v>390</v>
      </c>
    </row>
    <row r="153" spans="1:3" x14ac:dyDescent="0.25">
      <c r="A153" s="12"/>
      <c r="B153" s="13" t="s">
        <v>45</v>
      </c>
      <c r="C153" s="17">
        <v>48</v>
      </c>
    </row>
    <row r="154" spans="1:3" x14ac:dyDescent="0.25">
      <c r="A154" s="12"/>
      <c r="B154" s="11" t="s">
        <v>129</v>
      </c>
      <c r="C154" s="10">
        <f>SUM(C145:C153)</f>
        <v>806</v>
      </c>
    </row>
    <row r="155" spans="1:3" x14ac:dyDescent="0.25">
      <c r="A155" s="12"/>
      <c r="B155" s="13"/>
      <c r="C155" s="10"/>
    </row>
    <row r="156" spans="1:3" s="6" customFormat="1" x14ac:dyDescent="0.25">
      <c r="A156" s="8" t="s">
        <v>15</v>
      </c>
      <c r="B156" s="9" t="s">
        <v>42</v>
      </c>
      <c r="C156" s="10"/>
    </row>
    <row r="157" spans="1:3" x14ac:dyDescent="0.25">
      <c r="A157" s="12"/>
      <c r="B157" s="11" t="s">
        <v>75</v>
      </c>
      <c r="C157" s="10"/>
    </row>
    <row r="158" spans="1:3" x14ac:dyDescent="0.25">
      <c r="A158" s="12"/>
      <c r="B158" s="13" t="s">
        <v>59</v>
      </c>
      <c r="C158" s="10">
        <f>600.48</f>
        <v>600.48</v>
      </c>
    </row>
    <row r="160" spans="1:3" x14ac:dyDescent="0.25">
      <c r="B160" s="6"/>
    </row>
    <row r="161" spans="2:2" x14ac:dyDescent="0.25">
      <c r="B161" s="2"/>
    </row>
  </sheetData>
  <pageMargins left="0.51181102362204722" right="0.31496062992125984" top="0.55118110236220474" bottom="0.55118110236220474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Emma</dc:creator>
  <cp:lastModifiedBy>Emma Carew</cp:lastModifiedBy>
  <cp:lastPrinted>2018-05-20T23:00:28Z</cp:lastPrinted>
  <dcterms:created xsi:type="dcterms:W3CDTF">2018-05-19T21:46:57Z</dcterms:created>
  <dcterms:modified xsi:type="dcterms:W3CDTF">2018-05-21T05:00:58Z</dcterms:modified>
</cp:coreProperties>
</file>