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ate1904="1"/>
  <mc:AlternateContent xmlns:mc="http://schemas.openxmlformats.org/markup-compatibility/2006">
    <mc:Choice Requires="x15">
      <x15ac:absPath xmlns:x15ac="http://schemas.microsoft.com/office/spreadsheetml/2010/11/ac" url="E:\CPCCBC4005A Produce labour and material schedule for ordering\"/>
    </mc:Choice>
  </mc:AlternateContent>
  <xr:revisionPtr revIDLastSave="0" documentId="13_ncr:1_{63600295-0D42-4F85-AB22-1D26972A9A86}" xr6:coauthVersionLast="31" xr6:coauthVersionMax="31" xr10:uidLastSave="{00000000-0000-0000-0000-000000000000}"/>
  <bookViews>
    <workbookView xWindow="-15" yWindow="3900" windowWidth="12120" windowHeight="3735" tabRatio="878" activeTab="2" xr2:uid="{00000000-000D-0000-FFFF-FFFF00000000}"/>
  </bookViews>
  <sheets>
    <sheet name="data-help" sheetId="49" r:id="rId1"/>
    <sheet name="Register" sheetId="6" r:id="rId2"/>
    <sheet name="01" sheetId="175" r:id="rId3"/>
  </sheets>
  <definedNames>
    <definedName name="Client">'data-help'!$C$4</definedName>
    <definedName name="Contract_No">'data-help'!$C$3</definedName>
    <definedName name="Contract_Sum">'data-help'!$C$7</definedName>
    <definedName name="Date_PC">'data-help'!$C$8</definedName>
    <definedName name="Job_No">'data-help'!$C$2</definedName>
    <definedName name="_xlnm.Print_Area" localSheetId="2">'01'!$A$1:$H$53</definedName>
    <definedName name="_xlnm.Print_Area" localSheetId="1">Register!$A$1:$P$38</definedName>
    <definedName name="_xlnm.Print_Titles" localSheetId="1">Register!$11:$11</definedName>
    <definedName name="Project_Location">'data-help'!$C$6</definedName>
    <definedName name="Project_Name">'data-help'!$C$5</definedName>
    <definedName name="VA_Cc_Email">'data-help'!$C$15</definedName>
    <definedName name="VA_Cc_name">'data-help'!$C$14</definedName>
    <definedName name="VA_Raise_Email">'data-help'!$C$11</definedName>
    <definedName name="VA_Raise_Name">'data-help'!$C$10</definedName>
    <definedName name="VA_To_Email">'data-help'!$C$13</definedName>
    <definedName name="VA_To_Name">'data-help'!$C$12</definedName>
  </definedNames>
  <calcPr calcId="179017"/>
</workbook>
</file>

<file path=xl/calcChain.xml><?xml version="1.0" encoding="utf-8"?>
<calcChain xmlns="http://schemas.openxmlformats.org/spreadsheetml/2006/main">
  <c r="B19" i="175" l="1"/>
  <c r="D31" i="6" l="1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B53" i="175" l="1"/>
  <c r="H38" i="175"/>
  <c r="H37" i="175"/>
  <c r="H36" i="175"/>
  <c r="H35" i="175"/>
  <c r="H34" i="175"/>
  <c r="H33" i="175"/>
  <c r="H32" i="175"/>
  <c r="H31" i="175"/>
  <c r="H30" i="175"/>
  <c r="H29" i="175"/>
  <c r="H28" i="175"/>
  <c r="H27" i="175"/>
  <c r="H26" i="175"/>
  <c r="F16" i="175"/>
  <c r="B16" i="175"/>
  <c r="F15" i="175"/>
  <c r="B15" i="175"/>
  <c r="F13" i="175"/>
  <c r="B13" i="175"/>
  <c r="E7" i="175"/>
  <c r="B8" i="175" s="1"/>
  <c r="D7" i="175"/>
  <c r="B5" i="175"/>
  <c r="B4" i="175"/>
  <c r="B3" i="175"/>
  <c r="B2" i="175"/>
  <c r="H39" i="175" l="1"/>
  <c r="D12" i="6" s="1"/>
  <c r="C6" i="6"/>
  <c r="L17" i="6" l="1"/>
  <c r="N17" i="6" s="1"/>
  <c r="D8" i="6"/>
  <c r="L26" i="6" l="1"/>
  <c r="N26" i="6" s="1"/>
  <c r="L25" i="6" l="1"/>
  <c r="N25" i="6" s="1"/>
  <c r="Q25" i="6" l="1"/>
  <c r="Q26" i="6"/>
  <c r="L23" i="6"/>
  <c r="N23" i="6" s="1"/>
  <c r="L22" i="6"/>
  <c r="N22" i="6" s="1"/>
  <c r="L19" i="6" l="1"/>
  <c r="N19" i="6" s="1"/>
  <c r="L18" i="6" l="1"/>
  <c r="N18" i="6" s="1"/>
  <c r="L21" i="6" l="1"/>
  <c r="N21" i="6" s="1"/>
  <c r="Q22" i="6" l="1"/>
  <c r="Q23" i="6"/>
  <c r="C5" i="6" l="1"/>
  <c r="C4" i="6"/>
  <c r="C2" i="6"/>
  <c r="L14" i="6"/>
  <c r="N14" i="6" s="1"/>
  <c r="L12" i="6" l="1"/>
  <c r="D33" i="6"/>
  <c r="D35" i="6" s="1"/>
  <c r="L24" i="6"/>
  <c r="N24" i="6" s="1"/>
  <c r="L20" i="6"/>
  <c r="N20" i="6" s="1"/>
  <c r="Q17" i="6"/>
  <c r="L16" i="6"/>
  <c r="N16" i="6" s="1"/>
  <c r="L13" i="6"/>
  <c r="N13" i="6" s="1"/>
  <c r="N12" i="6" l="1"/>
  <c r="Q12" i="6"/>
  <c r="Q13" i="6"/>
  <c r="L31" i="6"/>
  <c r="N31" i="6" s="1"/>
  <c r="L30" i="6"/>
  <c r="N30" i="6" s="1"/>
  <c r="L27" i="6"/>
  <c r="N27" i="6" s="1"/>
  <c r="L15" i="6"/>
  <c r="N15" i="6" s="1"/>
  <c r="L29" i="6"/>
  <c r="N29" i="6" s="1"/>
  <c r="Q24" i="6"/>
  <c r="Q16" i="6"/>
  <c r="Q19" i="6"/>
  <c r="Q21" i="6"/>
  <c r="Q14" i="6"/>
  <c r="Q31" i="6" l="1"/>
  <c r="Q27" i="6"/>
  <c r="Q30" i="6"/>
  <c r="L28" i="6"/>
  <c r="N28" i="6" s="1"/>
  <c r="Q15" i="6"/>
  <c r="Q29" i="6"/>
  <c r="Q18" i="6"/>
  <c r="Q20" i="6"/>
  <c r="N33" i="6" l="1"/>
  <c r="D37" i="6" s="1"/>
  <c r="D38" i="6" s="1"/>
  <c r="Q28" i="6"/>
  <c r="Q33" i="6" s="1"/>
  <c r="L33" i="6"/>
  <c r="D3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Scully</author>
    <author>matt.scully</author>
  </authors>
  <commentList>
    <comment ref="F1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Indicate If an EOT has been claimed for this variation. Note EOT No.</t>
        </r>
      </text>
    </comment>
    <comment ref="L11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matt.scully:</t>
        </r>
        <r>
          <rPr>
            <sz val="9"/>
            <color indexed="81"/>
            <rFont val="Tahoma"/>
            <family val="2"/>
          </rPr>
          <t xml:space="preserve">
overwrite formula in this column if necessary</t>
        </r>
      </text>
    </comment>
  </commentList>
</comments>
</file>

<file path=xl/sharedStrings.xml><?xml version="1.0" encoding="utf-8"?>
<sst xmlns="http://schemas.openxmlformats.org/spreadsheetml/2006/main" count="143" uniqueCount="115">
  <si>
    <t>Qty</t>
  </si>
  <si>
    <t>Rate</t>
  </si>
  <si>
    <t>Amount</t>
  </si>
  <si>
    <t>Description</t>
  </si>
  <si>
    <t>TOTAL</t>
  </si>
  <si>
    <t>Unit</t>
  </si>
  <si>
    <t>Status</t>
  </si>
  <si>
    <t>Revised Contract Sum</t>
  </si>
  <si>
    <t>VA No.</t>
  </si>
  <si>
    <t>% Comp</t>
  </si>
  <si>
    <t>Signed</t>
  </si>
  <si>
    <t>Date</t>
  </si>
  <si>
    <t>McIlwain Civil Engineering Pty Ltd</t>
  </si>
  <si>
    <t>Mark Up</t>
  </si>
  <si>
    <t>Supplier</t>
  </si>
  <si>
    <t>Variation Raised By:</t>
  </si>
  <si>
    <t>Variation Addressed To:</t>
  </si>
  <si>
    <t>Date Raised</t>
  </si>
  <si>
    <t>Variation addressed To: (name)</t>
  </si>
  <si>
    <t>Variation addressed Cc: (name)</t>
  </si>
  <si>
    <t>Input Data</t>
  </si>
  <si>
    <t>Help</t>
  </si>
  <si>
    <t>Fill out the input data above</t>
  </si>
  <si>
    <t>Variation Raised By:       (name)</t>
  </si>
  <si>
    <t>If Possible include your own signature in the variation so it can be pdf'd as is (this makes it easier if a printer is not available).</t>
  </si>
  <si>
    <t>10</t>
  </si>
  <si>
    <t>11</t>
  </si>
  <si>
    <t>12</t>
  </si>
  <si>
    <t>13</t>
  </si>
  <si>
    <t>15</t>
  </si>
  <si>
    <t>17</t>
  </si>
  <si>
    <t>18</t>
  </si>
  <si>
    <t>19</t>
  </si>
  <si>
    <t>20</t>
  </si>
  <si>
    <t>TOTALS</t>
  </si>
  <si>
    <t>Important Notes</t>
  </si>
  <si>
    <t>Ensure the correct date is input each time and updated if the variation is ongoing</t>
  </si>
  <si>
    <t>Print the variation and register together and save it in the Variation Folder in the job file; save the file as something easy to understand with the job no, variation no, and date (in reverse) of printing, eg "P10-18 Var 2 - 100526"</t>
  </si>
  <si>
    <t>Comments</t>
  </si>
  <si>
    <t>Date App</t>
  </si>
  <si>
    <t>Cost Approved / Waiting Approval</t>
  </si>
  <si>
    <t>Cost of Variation ($)</t>
  </si>
  <si>
    <t>Total Additional Works Approved/Waiting Approval</t>
  </si>
  <si>
    <t>Diff Claimed vs Approved</t>
  </si>
  <si>
    <t>Total Additional Works Completed/Approved</t>
  </si>
  <si>
    <t>Total Complete &amp; Approved</t>
  </si>
  <si>
    <t>14</t>
  </si>
  <si>
    <t>16</t>
  </si>
  <si>
    <t>Note: this does not consider schedule/BOQ alterations</t>
  </si>
  <si>
    <t>Variation CC To:</t>
  </si>
  <si>
    <t>Make a note in the variation descriptiotn if it is an "ommitted" schedule item - this is important for TMR projects</t>
  </si>
  <si>
    <t>There are 20 Variations in the base "server spreadsheet; add more as required and update the "formula" cells to suit. Also add more lines to the register as required</t>
  </si>
  <si>
    <t>EOT Impact</t>
  </si>
  <si>
    <t>Email</t>
  </si>
  <si>
    <t>02</t>
  </si>
  <si>
    <t>Ref No.</t>
  </si>
  <si>
    <t>(email)</t>
  </si>
  <si>
    <t>01</t>
  </si>
  <si>
    <t>03</t>
  </si>
  <si>
    <t>04</t>
  </si>
  <si>
    <t>05</t>
  </si>
  <si>
    <t>06</t>
  </si>
  <si>
    <t>07</t>
  </si>
  <si>
    <t>08</t>
  </si>
  <si>
    <t>09</t>
  </si>
  <si>
    <t>Raised by</t>
  </si>
  <si>
    <t>Pay Item No.</t>
  </si>
  <si>
    <t>Claim No.</t>
  </si>
  <si>
    <t>Total Additional Works</t>
  </si>
  <si>
    <t>Waiting Approval</t>
  </si>
  <si>
    <t>Approved</t>
  </si>
  <si>
    <t>Deleted</t>
  </si>
  <si>
    <t>Compiling</t>
  </si>
  <si>
    <t>Is a design/Process Risk Assessment Required Y/N</t>
  </si>
  <si>
    <r>
      <t xml:space="preserve">In the variation tabs "1, 2, 3 … etc" fill out the following cells </t>
    </r>
    <r>
      <rPr>
        <b/>
        <i/>
        <u/>
        <sz val="11"/>
        <color rgb="FF9C0006"/>
        <rFont val="HELVETICA"/>
      </rPr>
      <t>ONLY</t>
    </r>
    <r>
      <rPr>
        <sz val="11"/>
        <color rgb="FF9C0006"/>
        <rFont val="HELVETICA"/>
      </rPr>
      <t>: 
Variation Description 
Variation Calculations Table
Date 
notes: 
1. It may be necessary to override the formula in the cells "Raised by" &amp; "Fax/Email" if say the contact details change during the contract
2. use separate additional calc sheet or similar if there is insufficent room in calc tables page</t>
    </r>
  </si>
  <si>
    <r>
      <t xml:space="preserve">In the "Register" tab fill out the following cells </t>
    </r>
    <r>
      <rPr>
        <b/>
        <i/>
        <u/>
        <sz val="11"/>
        <color rgb="FF9C0006"/>
        <rFont val="HELVETICA"/>
      </rPr>
      <t xml:space="preserve">ONLY: DO NOT FILL OUT THE GREY COLUMNS; THEY ARE AUTOFILLED
</t>
    </r>
    <r>
      <rPr>
        <sz val="11"/>
        <color rgb="FF9C0006"/>
        <rFont val="HELVETICA"/>
      </rPr>
      <t xml:space="preserve">SI/Ref No - ie the Site Instruction number, or email and date reference
Description
EOT Impact
DRA Y/N? - </t>
    </r>
    <r>
      <rPr>
        <b/>
        <sz val="11"/>
        <color rgb="FF9C0006"/>
        <rFont val="HELVETICA"/>
      </rPr>
      <t>Note this is if a Design Risk Assessment is required as a result of the design change.</t>
    </r>
    <r>
      <rPr>
        <sz val="11"/>
        <color rgb="FF9C0006"/>
        <rFont val="HELVETICA"/>
      </rPr>
      <t xml:space="preserve">
Status
Open/Closed
Comments
Date Approved
% Complete 
(modify to suit amound approved as required), note the remaining columns &amp; cells are self-calculating)</t>
    </r>
  </si>
  <si>
    <r>
      <t xml:space="preserve">If the variation is ongoing (or potentially ongoing) make a note somewhere on the variation sheet (eg the bottom of the "Description" column) to indicate this; eg </t>
    </r>
    <r>
      <rPr>
        <i/>
        <sz val="11"/>
        <color rgb="FF9C6500"/>
        <rFont val="HELVETICA"/>
      </rPr>
      <t>"Note: Variation Incomplete"</t>
    </r>
  </si>
  <si>
    <t>MCILWAIN PROJECT NO:</t>
  </si>
  <si>
    <t>CONTRACT NO:</t>
  </si>
  <si>
    <t>CLIENT:</t>
  </si>
  <si>
    <t>PROJECT (line1 - name)</t>
  </si>
  <si>
    <t>PROJECT (line2 - location)</t>
  </si>
  <si>
    <t>ORIGINAL CONTRACT SUM</t>
  </si>
  <si>
    <t>ORIGINAL DATE OF PC</t>
  </si>
  <si>
    <t>PROJECT:</t>
  </si>
  <si>
    <t>ORIGINAL CONTRACT SUM:</t>
  </si>
  <si>
    <t>ORIGINAL DATE OF PRACTICAL COMPLETION:</t>
  </si>
  <si>
    <t>VARIATION NUMBER:</t>
  </si>
  <si>
    <t>VARIATION DESCRIPTION:</t>
  </si>
  <si>
    <t>VARIATION CALCULATIONS:</t>
  </si>
  <si>
    <t>VARIATION STATUS:</t>
  </si>
  <si>
    <t>COMMENTS:</t>
  </si>
  <si>
    <t>PROJECT NO:</t>
  </si>
  <si>
    <t>CSTC</t>
  </si>
  <si>
    <t>Q15</t>
  </si>
  <si>
    <t>CPCCBC4005A</t>
  </si>
  <si>
    <t>Office Fit Out</t>
  </si>
  <si>
    <t>widen doors to rooms 6, 7 and 8</t>
  </si>
  <si>
    <t>demolish existing and reframe</t>
  </si>
  <si>
    <t>carpenter</t>
  </si>
  <si>
    <t>hr</t>
  </si>
  <si>
    <t>120 x 35 lintel</t>
  </si>
  <si>
    <t>Bunnings</t>
  </si>
  <si>
    <t>m</t>
  </si>
  <si>
    <t>2040 x 820 x 35 Primecoat Honeycomb Flush Door</t>
  </si>
  <si>
    <t>each</t>
  </si>
  <si>
    <t>extra door jamb</t>
  </si>
  <si>
    <t>extra door stop</t>
  </si>
  <si>
    <t>extra architrave</t>
  </si>
  <si>
    <t>door latches</t>
  </si>
  <si>
    <t>extra door retainer</t>
  </si>
  <si>
    <t>extra skirting door stop</t>
  </si>
  <si>
    <t>GW</t>
  </si>
  <si>
    <t>gavintwong@hotmail.com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</si>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</sst>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RFI Number&quot;\ #,##0"/>
    <numFmt numFmtId="167" formatCode="&quot;$&quot;#,##0.00"/>
    <numFmt numFmtId="168" formatCode="#,##0.00_ ;[Red]\-#,##0.00\ "/>
  </numFmts>
  <fonts count="49" x14ac:knownFonts="1">
    <font>
      <sz val="10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Times New Roman"/>
      <family val="1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000000"/>
      <name val="Tahoma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8"/>
      <name val="HELVETICA"/>
    </font>
    <font>
      <sz val="8"/>
      <name val="HELVETICA"/>
    </font>
    <font>
      <b/>
      <sz val="10"/>
      <name val="HELVETICA"/>
    </font>
    <font>
      <sz val="10"/>
      <name val="HELVETICA"/>
    </font>
    <font>
      <b/>
      <sz val="11"/>
      <name val="HELVETICA"/>
    </font>
    <font>
      <sz val="11"/>
      <name val="HELVETICA"/>
    </font>
    <font>
      <u/>
      <sz val="11"/>
      <color indexed="12"/>
      <name val="HELVETICA"/>
    </font>
    <font>
      <sz val="11"/>
      <color rgb="FF9C0006"/>
      <name val="HELVETICA"/>
    </font>
    <font>
      <b/>
      <sz val="11"/>
      <color rgb="FF9C0006"/>
      <name val="HELVETICA"/>
    </font>
    <font>
      <b/>
      <i/>
      <u/>
      <sz val="11"/>
      <color rgb="FF9C0006"/>
      <name val="HELVETICA"/>
    </font>
    <font>
      <sz val="11"/>
      <color rgb="FF9C6500"/>
      <name val="HELVETICA"/>
    </font>
    <font>
      <b/>
      <sz val="11"/>
      <color rgb="FF9C6500"/>
      <name val="HELVETICA"/>
    </font>
    <font>
      <i/>
      <sz val="11"/>
      <color rgb="FF9C6500"/>
      <name val="HELVETICA"/>
    </font>
    <font>
      <b/>
      <sz val="11"/>
      <color rgb="FFC61F47"/>
      <name val="HELVETICA"/>
    </font>
    <font>
      <u/>
      <sz val="11"/>
      <name val="HELVETICA"/>
    </font>
    <font>
      <b/>
      <sz val="10"/>
      <color rgb="FFC61F47"/>
      <name val="HELVETICA"/>
    </font>
    <font>
      <i/>
      <sz val="8"/>
      <name val="HELVETICA"/>
    </font>
    <font>
      <b/>
      <sz val="11"/>
      <color indexed="63"/>
      <name val="Helvetica"/>
    </font>
    <font>
      <sz val="11"/>
      <color indexed="9"/>
      <name val="HELVETICA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8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2" fillId="0" borderId="0"/>
    <xf numFmtId="0" fontId="6" fillId="0" borderId="0"/>
    <xf numFmtId="44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2" fillId="0" borderId="0" applyFont="0" applyFill="0" applyBorder="0" applyAlignment="0" applyProtection="0"/>
    <xf numFmtId="0" fontId="12" fillId="0" borderId="0"/>
    <xf numFmtId="0" fontId="4" fillId="0" borderId="0" applyFont="0" applyFill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2" borderId="0" applyNumberFormat="0" applyBorder="0" applyAlignment="0" applyProtection="0"/>
    <xf numFmtId="0" fontId="15" fillId="6" borderId="0" applyNumberFormat="0" applyBorder="0" applyAlignment="0" applyProtection="0"/>
    <xf numFmtId="0" fontId="16" fillId="23" borderId="15" applyNumberFormat="0" applyAlignment="0" applyProtection="0"/>
    <xf numFmtId="0" fontId="17" fillId="24" borderId="16" applyNumberFormat="0" applyAlignment="0" applyProtection="0"/>
    <xf numFmtId="164" fontId="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2" fillId="0" borderId="19" applyNumberFormat="0" applyFill="0" applyAlignment="0" applyProtection="0"/>
    <xf numFmtId="0" fontId="22" fillId="0" borderId="0" applyNumberFormat="0" applyFill="0" applyBorder="0" applyAlignment="0" applyProtection="0"/>
    <xf numFmtId="0" fontId="23" fillId="10" borderId="15" applyNumberFormat="0" applyAlignment="0" applyProtection="0"/>
    <xf numFmtId="0" fontId="24" fillId="0" borderId="20" applyNumberFormat="0" applyFill="0" applyAlignment="0" applyProtection="0"/>
    <xf numFmtId="0" fontId="25" fillId="25" borderId="0" applyNumberFormat="0" applyBorder="0" applyAlignment="0" applyProtection="0"/>
    <xf numFmtId="0" fontId="12" fillId="26" borderId="21" applyNumberFormat="0" applyFont="0" applyAlignment="0" applyProtection="0"/>
    <xf numFmtId="0" fontId="26" fillId="23" borderId="22" applyNumberFormat="0" applyAlignment="0" applyProtection="0"/>
    <xf numFmtId="0" fontId="27" fillId="0" borderId="0" applyNumberFormat="0" applyFill="0" applyBorder="0" applyAlignment="0" applyProtection="0"/>
    <xf numFmtId="0" fontId="28" fillId="0" borderId="23" applyNumberFormat="0" applyFill="0" applyAlignment="0" applyProtection="0"/>
    <xf numFmtId="0" fontId="29" fillId="0" borderId="0" applyNumberFormat="0" applyFill="0" applyBorder="0" applyAlignment="0" applyProtection="0"/>
    <xf numFmtId="0" fontId="6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6" fillId="0" borderId="0" applyFont="0" applyFill="0" applyBorder="0" applyAlignment="0" applyProtection="0"/>
  </cellStyleXfs>
  <cellXfs count="210">
    <xf numFmtId="0" fontId="0" fillId="0" borderId="0" xfId="0"/>
    <xf numFmtId="0" fontId="35" fillId="0" borderId="0" xfId="0" applyFont="1" applyAlignment="1">
      <alignment vertical="top"/>
    </xf>
    <xf numFmtId="0" fontId="35" fillId="2" borderId="0" xfId="0" applyFont="1" applyFill="1" applyAlignment="1">
      <alignment vertical="top"/>
    </xf>
    <xf numFmtId="164" fontId="35" fillId="2" borderId="0" xfId="2" applyFont="1" applyFill="1" applyAlignment="1">
      <alignment vertical="top"/>
    </xf>
    <xf numFmtId="14" fontId="35" fillId="2" borderId="0" xfId="0" applyNumberFormat="1" applyFont="1" applyFill="1" applyAlignment="1">
      <alignment vertical="top"/>
    </xf>
    <xf numFmtId="0" fontId="35" fillId="2" borderId="0" xfId="0" applyFont="1" applyFill="1" applyBorder="1" applyAlignment="1">
      <alignment vertical="top"/>
    </xf>
    <xf numFmtId="0" fontId="35" fillId="0" borderId="4" xfId="0" applyFont="1" applyBorder="1" applyAlignment="1">
      <alignment vertical="top"/>
    </xf>
    <xf numFmtId="0" fontId="37" fillId="3" borderId="0" xfId="5" applyFont="1" applyAlignment="1">
      <alignment vertical="top"/>
    </xf>
    <xf numFmtId="0" fontId="37" fillId="3" borderId="7" xfId="5" applyFont="1" applyBorder="1" applyAlignment="1">
      <alignment vertical="top" wrapText="1"/>
    </xf>
    <xf numFmtId="0" fontId="35" fillId="0" borderId="7" xfId="0" applyFont="1" applyBorder="1" applyAlignment="1">
      <alignment vertical="top" wrapText="1"/>
    </xf>
    <xf numFmtId="0" fontId="37" fillId="3" borderId="6" xfId="5" applyFont="1" applyBorder="1" applyAlignment="1">
      <alignment vertical="top" wrapText="1"/>
    </xf>
    <xf numFmtId="0" fontId="35" fillId="0" borderId="6" xfId="0" applyFont="1" applyBorder="1" applyAlignment="1">
      <alignment vertical="top" wrapText="1"/>
    </xf>
    <xf numFmtId="0" fontId="37" fillId="3" borderId="4" xfId="5" applyFont="1" applyBorder="1" applyAlignment="1">
      <alignment vertical="top"/>
    </xf>
    <xf numFmtId="0" fontId="40" fillId="4" borderId="0" xfId="6" applyFont="1" applyAlignment="1">
      <alignment vertical="top"/>
    </xf>
    <xf numFmtId="0" fontId="40" fillId="4" borderId="0" xfId="6" applyFont="1" applyAlignment="1">
      <alignment vertical="top" wrapText="1"/>
    </xf>
    <xf numFmtId="0" fontId="35" fillId="0" borderId="0" xfId="0" applyFont="1" applyAlignment="1">
      <alignment vertical="top" wrapText="1"/>
    </xf>
    <xf numFmtId="0" fontId="34" fillId="0" borderId="0" xfId="0" applyFont="1" applyAlignment="1">
      <alignment vertical="top" wrapText="1"/>
    </xf>
    <xf numFmtId="0" fontId="44" fillId="2" borderId="0" xfId="3" applyFont="1" applyFill="1" applyBorder="1" applyAlignment="1" applyProtection="1">
      <alignment horizontal="left" vertical="top"/>
    </xf>
    <xf numFmtId="0" fontId="43" fillId="2" borderId="0" xfId="0" applyFont="1" applyFill="1" applyAlignment="1">
      <alignment vertical="top"/>
    </xf>
    <xf numFmtId="0" fontId="43" fillId="2" borderId="0" xfId="0" applyFont="1" applyFill="1" applyAlignment="1">
      <alignment horizontal="right" vertical="top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vertical="center" wrapText="1"/>
    </xf>
    <xf numFmtId="164" fontId="33" fillId="0" borderId="0" xfId="2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43" fillId="2" borderId="7" xfId="0" applyFont="1" applyFill="1" applyBorder="1" applyAlignment="1">
      <alignment vertical="center"/>
    </xf>
    <xf numFmtId="0" fontId="35" fillId="2" borderId="7" xfId="0" applyFont="1" applyFill="1" applyBorder="1" applyAlignment="1">
      <alignment vertical="center"/>
    </xf>
    <xf numFmtId="0" fontId="43" fillId="2" borderId="6" xfId="0" applyFont="1" applyFill="1" applyBorder="1" applyAlignment="1">
      <alignment vertical="center"/>
    </xf>
    <xf numFmtId="0" fontId="35" fillId="2" borderId="6" xfId="0" applyFont="1" applyFill="1" applyBorder="1" applyAlignment="1">
      <alignment vertical="center"/>
    </xf>
    <xf numFmtId="0" fontId="34" fillId="2" borderId="6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vertical="center" wrapText="1"/>
    </xf>
    <xf numFmtId="0" fontId="34" fillId="2" borderId="7" xfId="0" applyFont="1" applyFill="1" applyBorder="1" applyAlignment="1">
      <alignment vertical="center"/>
    </xf>
    <xf numFmtId="164" fontId="35" fillId="0" borderId="7" xfId="2" applyFont="1" applyFill="1" applyBorder="1" applyAlignment="1">
      <alignment horizontal="left" vertical="center"/>
    </xf>
    <xf numFmtId="164" fontId="35" fillId="0" borderId="0" xfId="2" applyFont="1" applyFill="1" applyBorder="1" applyAlignment="1">
      <alignment horizontal="left" vertical="center"/>
    </xf>
    <xf numFmtId="15" fontId="35" fillId="0" borderId="6" xfId="0" applyNumberFormat="1" applyFont="1" applyFill="1" applyBorder="1" applyAlignment="1">
      <alignment horizontal="right" vertical="center"/>
    </xf>
    <xf numFmtId="15" fontId="35" fillId="0" borderId="0" xfId="0" applyNumberFormat="1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 wrapText="1"/>
    </xf>
    <xf numFmtId="0" fontId="45" fillId="2" borderId="24" xfId="0" applyFont="1" applyFill="1" applyBorder="1" applyAlignment="1">
      <alignment horizontal="center" vertical="center" wrapText="1"/>
    </xf>
    <xf numFmtId="0" fontId="45" fillId="2" borderId="25" xfId="0" applyFont="1" applyFill="1" applyBorder="1" applyAlignment="1">
      <alignment horizontal="center" vertical="center" wrapText="1"/>
    </xf>
    <xf numFmtId="0" fontId="45" fillId="2" borderId="25" xfId="0" applyFont="1" applyFill="1" applyBorder="1" applyAlignment="1">
      <alignment horizontal="left" vertical="center" wrapText="1"/>
    </xf>
    <xf numFmtId="0" fontId="45" fillId="2" borderId="26" xfId="0" applyFont="1" applyFill="1" applyBorder="1" applyAlignment="1">
      <alignment horizontal="center" vertical="center" wrapText="1"/>
    </xf>
    <xf numFmtId="164" fontId="33" fillId="0" borderId="0" xfId="2" applyFont="1" applyFill="1" applyAlignment="1">
      <alignment vertical="center" wrapText="1"/>
    </xf>
    <xf numFmtId="0" fontId="33" fillId="0" borderId="0" xfId="0" applyFont="1" applyFill="1" applyAlignment="1">
      <alignment vertical="center" wrapText="1"/>
    </xf>
    <xf numFmtId="0" fontId="33" fillId="27" borderId="27" xfId="0" quotePrefix="1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 wrapText="1"/>
    </xf>
    <xf numFmtId="0" fontId="33" fillId="0" borderId="29" xfId="0" applyNumberFormat="1" applyFont="1" applyBorder="1" applyAlignment="1">
      <alignment vertical="center" wrapText="1"/>
    </xf>
    <xf numFmtId="164" fontId="33" fillId="27" borderId="28" xfId="2" applyFont="1" applyFill="1" applyBorder="1" applyAlignment="1">
      <alignment horizontal="center" vertical="center"/>
    </xf>
    <xf numFmtId="165" fontId="33" fillId="0" borderId="28" xfId="1" applyFont="1" applyFill="1" applyBorder="1" applyAlignment="1">
      <alignment horizontal="center" vertical="center"/>
    </xf>
    <xf numFmtId="14" fontId="33" fillId="27" borderId="28" xfId="0" applyNumberFormat="1" applyFont="1" applyFill="1" applyBorder="1" applyAlignment="1">
      <alignment horizontal="center" vertical="center"/>
    </xf>
    <xf numFmtId="14" fontId="33" fillId="0" borderId="28" xfId="0" applyNumberFormat="1" applyFont="1" applyFill="1" applyBorder="1" applyAlignment="1">
      <alignment horizontal="center" vertical="center"/>
    </xf>
    <xf numFmtId="0" fontId="33" fillId="0" borderId="28" xfId="0" applyNumberFormat="1" applyFont="1" applyFill="1" applyBorder="1" applyAlignment="1">
      <alignment horizontal="center" vertical="center"/>
    </xf>
    <xf numFmtId="10" fontId="33" fillId="0" borderId="28" xfId="0" applyNumberFormat="1" applyFont="1" applyFill="1" applyBorder="1" applyAlignment="1">
      <alignment horizontal="center" vertical="center"/>
    </xf>
    <xf numFmtId="164" fontId="33" fillId="0" borderId="30" xfId="2" applyFont="1" applyFill="1" applyBorder="1" applyAlignment="1">
      <alignment horizontal="center" vertical="center"/>
    </xf>
    <xf numFmtId="0" fontId="33" fillId="27" borderId="31" xfId="0" quotePrefix="1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0" borderId="5" xfId="0" applyNumberFormat="1" applyFont="1" applyFill="1" applyBorder="1" applyAlignment="1">
      <alignment vertical="center" wrapText="1"/>
    </xf>
    <xf numFmtId="164" fontId="33" fillId="27" borderId="1" xfId="2" applyFont="1" applyFill="1" applyBorder="1" applyAlignment="1">
      <alignment horizontal="center" vertical="center"/>
    </xf>
    <xf numFmtId="165" fontId="33" fillId="0" borderId="1" xfId="1" applyFont="1" applyFill="1" applyBorder="1" applyAlignment="1">
      <alignment horizontal="center" vertical="center"/>
    </xf>
    <xf numFmtId="14" fontId="33" fillId="0" borderId="1" xfId="0" applyNumberFormat="1" applyFont="1" applyFill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/>
    </xf>
    <xf numFmtId="10" fontId="33" fillId="0" borderId="1" xfId="0" applyNumberFormat="1" applyFont="1" applyFill="1" applyBorder="1" applyAlignment="1">
      <alignment horizontal="center" vertical="center"/>
    </xf>
    <xf numFmtId="164" fontId="33" fillId="0" borderId="32" xfId="2" applyFont="1" applyFill="1" applyBorder="1" applyAlignment="1">
      <alignment horizontal="center" vertical="center"/>
    </xf>
    <xf numFmtId="16" fontId="33" fillId="0" borderId="1" xfId="0" applyNumberFormat="1" applyFont="1" applyFill="1" applyBorder="1" applyAlignment="1">
      <alignment horizontal="center" vertical="center" wrapText="1"/>
    </xf>
    <xf numFmtId="0" fontId="33" fillId="27" borderId="33" xfId="0" quotePrefix="1" applyFont="1" applyFill="1" applyBorder="1" applyAlignment="1">
      <alignment horizontal="center" vertical="center"/>
    </xf>
    <xf numFmtId="0" fontId="33" fillId="0" borderId="34" xfId="0" applyFont="1" applyFill="1" applyBorder="1" applyAlignment="1">
      <alignment horizontal="center" vertical="center" wrapText="1"/>
    </xf>
    <xf numFmtId="0" fontId="33" fillId="0" borderId="35" xfId="0" applyNumberFormat="1" applyFont="1" applyFill="1" applyBorder="1" applyAlignment="1">
      <alignment vertical="center" wrapText="1"/>
    </xf>
    <xf numFmtId="164" fontId="33" fillId="27" borderId="34" xfId="2" applyFont="1" applyFill="1" applyBorder="1" applyAlignment="1">
      <alignment horizontal="center" vertical="center"/>
    </xf>
    <xf numFmtId="165" fontId="33" fillId="0" borderId="34" xfId="1" applyFont="1" applyFill="1" applyBorder="1" applyAlignment="1">
      <alignment horizontal="center" vertical="center"/>
    </xf>
    <xf numFmtId="14" fontId="33" fillId="0" borderId="34" xfId="0" applyNumberFormat="1" applyFont="1" applyFill="1" applyBorder="1" applyAlignment="1">
      <alignment horizontal="center" vertical="center"/>
    </xf>
    <xf numFmtId="0" fontId="33" fillId="0" borderId="34" xfId="0" applyNumberFormat="1" applyFont="1" applyFill="1" applyBorder="1" applyAlignment="1">
      <alignment horizontal="center" vertical="center"/>
    </xf>
    <xf numFmtId="10" fontId="33" fillId="0" borderId="34" xfId="0" applyNumberFormat="1" applyFont="1" applyFill="1" applyBorder="1" applyAlignment="1">
      <alignment horizontal="center" vertical="center"/>
    </xf>
    <xf numFmtId="164" fontId="33" fillId="0" borderId="36" xfId="2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33" fillId="0" borderId="0" xfId="0" applyNumberFormat="1" applyFont="1" applyFill="1" applyBorder="1" applyAlignment="1">
      <alignment vertical="center" wrapText="1"/>
    </xf>
    <xf numFmtId="165" fontId="33" fillId="0" borderId="0" xfId="1" applyFont="1" applyFill="1" applyBorder="1" applyAlignment="1">
      <alignment horizontal="center" vertical="center"/>
    </xf>
    <xf numFmtId="14" fontId="33" fillId="0" borderId="0" xfId="0" applyNumberFormat="1" applyFont="1" applyFill="1" applyBorder="1" applyAlignment="1">
      <alignment horizontal="center" vertical="center"/>
    </xf>
    <xf numFmtId="14" fontId="31" fillId="0" borderId="0" xfId="0" applyNumberFormat="1" applyFont="1" applyFill="1" applyBorder="1" applyAlignment="1">
      <alignment horizontal="center" vertical="center"/>
    </xf>
    <xf numFmtId="10" fontId="33" fillId="0" borderId="0" xfId="0" applyNumberFormat="1" applyFont="1" applyFill="1" applyBorder="1" applyAlignment="1">
      <alignment horizontal="center" vertical="center"/>
    </xf>
    <xf numFmtId="165" fontId="33" fillId="0" borderId="0" xfId="0" applyNumberFormat="1" applyFont="1" applyFill="1" applyBorder="1" applyAlignment="1">
      <alignment horizontal="center" vertical="center"/>
    </xf>
    <xf numFmtId="0" fontId="45" fillId="2" borderId="14" xfId="0" applyFont="1" applyFill="1" applyBorder="1" applyAlignment="1">
      <alignment vertical="center"/>
    </xf>
    <xf numFmtId="0" fontId="30" fillId="0" borderId="14" xfId="0" applyFont="1" applyFill="1" applyBorder="1" applyAlignment="1">
      <alignment vertical="center" wrapText="1"/>
    </xf>
    <xf numFmtId="0" fontId="32" fillId="0" borderId="14" xfId="0" applyFont="1" applyFill="1" applyBorder="1" applyAlignment="1">
      <alignment vertical="center"/>
    </xf>
    <xf numFmtId="164" fontId="32" fillId="0" borderId="14" xfId="2" applyFont="1" applyFill="1" applyBorder="1" applyAlignment="1">
      <alignment horizontal="center" vertical="center"/>
    </xf>
    <xf numFmtId="165" fontId="32" fillId="0" borderId="14" xfId="0" applyNumberFormat="1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/>
    </xf>
    <xf numFmtId="0" fontId="32" fillId="0" borderId="0" xfId="0" applyFont="1" applyFill="1" applyAlignment="1">
      <alignment vertical="center"/>
    </xf>
    <xf numFmtId="0" fontId="31" fillId="0" borderId="0" xfId="0" applyFont="1" applyFill="1" applyAlignment="1">
      <alignment vertical="center"/>
    </xf>
    <xf numFmtId="0" fontId="33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vertical="center" wrapText="1"/>
    </xf>
    <xf numFmtId="164" fontId="33" fillId="0" borderId="0" xfId="2" applyFont="1" applyFill="1" applyBorder="1" applyAlignment="1">
      <alignment vertical="center"/>
    </xf>
    <xf numFmtId="0" fontId="30" fillId="0" borderId="0" xfId="0" applyFont="1" applyFill="1" applyBorder="1" applyAlignment="1">
      <alignment vertical="center" wrapText="1"/>
    </xf>
    <xf numFmtId="0" fontId="46" fillId="0" borderId="0" xfId="0" applyFont="1" applyFill="1" applyBorder="1" applyAlignment="1">
      <alignment vertical="center"/>
    </xf>
    <xf numFmtId="164" fontId="33" fillId="0" borderId="0" xfId="0" applyNumberFormat="1" applyFont="1" applyFill="1" applyBorder="1" applyAlignment="1">
      <alignment vertical="center"/>
    </xf>
    <xf numFmtId="0" fontId="45" fillId="0" borderId="0" xfId="0" applyFont="1" applyFill="1" applyBorder="1" applyAlignment="1">
      <alignment horizontal="right" vertical="center"/>
    </xf>
    <xf numFmtId="0" fontId="34" fillId="0" borderId="0" xfId="0" applyFont="1" applyAlignment="1">
      <alignment horizontal="left" vertical="center" indent="1"/>
    </xf>
    <xf numFmtId="0" fontId="34" fillId="0" borderId="0" xfId="0" applyFont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4" fillId="0" borderId="0" xfId="0" applyNumberFormat="1" applyFont="1" applyBorder="1" applyAlignment="1">
      <alignment horizontal="right" vertical="center"/>
    </xf>
    <xf numFmtId="0" fontId="35" fillId="0" borderId="0" xfId="0" applyFont="1"/>
    <xf numFmtId="166" fontId="34" fillId="0" borderId="0" xfId="0" applyNumberFormat="1" applyFont="1" applyBorder="1" applyAlignment="1">
      <alignment vertical="center"/>
    </xf>
    <xf numFmtId="166" fontId="34" fillId="0" borderId="0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4" xfId="0" applyFont="1" applyFill="1" applyBorder="1" applyAlignment="1"/>
    <xf numFmtId="0" fontId="34" fillId="0" borderId="0" xfId="0" applyFont="1" applyBorder="1" applyAlignment="1">
      <alignment horizontal="left" indent="1"/>
    </xf>
    <xf numFmtId="0" fontId="35" fillId="0" borderId="0" xfId="0" applyFont="1" applyFill="1"/>
    <xf numFmtId="0" fontId="48" fillId="0" borderId="0" xfId="0" applyFont="1" applyAlignment="1"/>
    <xf numFmtId="0" fontId="48" fillId="0" borderId="0" xfId="0" applyFont="1" applyAlignment="1">
      <alignment horizontal="right"/>
    </xf>
    <xf numFmtId="0" fontId="34" fillId="0" borderId="4" xfId="0" applyFont="1" applyBorder="1" applyAlignment="1">
      <alignment horizontal="left" vertical="center" indent="1"/>
    </xf>
    <xf numFmtId="0" fontId="35" fillId="0" borderId="4" xfId="0" applyNumberFormat="1" applyFont="1" applyFill="1" applyBorder="1" applyAlignment="1">
      <alignment horizontal="left"/>
    </xf>
    <xf numFmtId="0" fontId="34" fillId="0" borderId="4" xfId="0" applyFont="1" applyFill="1" applyBorder="1" applyAlignment="1">
      <alignment horizontal="left"/>
    </xf>
    <xf numFmtId="166" fontId="34" fillId="0" borderId="4" xfId="0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4" xfId="0" applyFont="1" applyBorder="1"/>
    <xf numFmtId="0" fontId="35" fillId="0" borderId="0" xfId="0" applyFont="1" applyAlignment="1">
      <alignment horizontal="left" indent="1"/>
    </xf>
    <xf numFmtId="0" fontId="35" fillId="0" borderId="0" xfId="0" applyFont="1" applyAlignment="1"/>
    <xf numFmtId="0" fontId="35" fillId="0" borderId="0" xfId="0" applyFont="1" applyBorder="1" applyAlignment="1">
      <alignment horizontal="left" indent="1"/>
    </xf>
    <xf numFmtId="0" fontId="35" fillId="0" borderId="0" xfId="0" applyFont="1" applyBorder="1" applyAlignment="1"/>
    <xf numFmtId="0" fontId="35" fillId="0" borderId="4" xfId="0" applyFont="1" applyBorder="1" applyAlignment="1"/>
    <xf numFmtId="0" fontId="35" fillId="0" borderId="4" xfId="0" applyFont="1" applyBorder="1" applyAlignment="1">
      <alignment horizontal="left"/>
    </xf>
    <xf numFmtId="0" fontId="36" fillId="0" borderId="4" xfId="3" applyFont="1" applyBorder="1" applyAlignment="1" applyProtection="1">
      <alignment horizontal="left"/>
    </xf>
    <xf numFmtId="0" fontId="34" fillId="0" borderId="0" xfId="0" applyFont="1"/>
    <xf numFmtId="0" fontId="34" fillId="0" borderId="7" xfId="0" applyFont="1" applyBorder="1" applyAlignment="1">
      <alignment vertical="center"/>
    </xf>
    <xf numFmtId="0" fontId="34" fillId="0" borderId="0" xfId="0" applyFont="1" applyAlignment="1">
      <alignment horizontal="left"/>
    </xf>
    <xf numFmtId="0" fontId="34" fillId="0" borderId="7" xfId="0" applyFont="1" applyBorder="1" applyAlignment="1"/>
    <xf numFmtId="0" fontId="35" fillId="0" borderId="0" xfId="0" applyFont="1" applyBorder="1"/>
    <xf numFmtId="0" fontId="35" fillId="0" borderId="3" xfId="0" applyFont="1" applyBorder="1" applyAlignment="1"/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35" fillId="0" borderId="7" xfId="0" applyFont="1" applyBorder="1" applyAlignment="1">
      <alignment vertical="center"/>
    </xf>
    <xf numFmtId="0" fontId="35" fillId="0" borderId="2" xfId="0" applyFont="1" applyBorder="1" applyAlignment="1">
      <alignment horizontal="center" vertical="center"/>
    </xf>
    <xf numFmtId="2" fontId="35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64" fontId="35" fillId="0" borderId="1" xfId="2" applyFont="1" applyBorder="1" applyAlignment="1">
      <alignment horizontal="center" vertical="center"/>
    </xf>
    <xf numFmtId="10" fontId="35" fillId="0" borderId="1" xfId="4" applyNumberFormat="1" applyFont="1" applyBorder="1" applyAlignment="1">
      <alignment horizontal="center" vertical="center"/>
    </xf>
    <xf numFmtId="164" fontId="35" fillId="0" borderId="1" xfId="2" applyFont="1" applyBorder="1" applyAlignment="1">
      <alignment horizontal="right" vertical="center"/>
    </xf>
    <xf numFmtId="168" fontId="35" fillId="0" borderId="0" xfId="0" applyNumberFormat="1" applyFont="1"/>
    <xf numFmtId="43" fontId="35" fillId="0" borderId="0" xfId="0" applyNumberFormat="1" applyFont="1"/>
    <xf numFmtId="2" fontId="34" fillId="0" borderId="0" xfId="0" applyNumberFormat="1" applyFont="1" applyBorder="1" applyAlignment="1">
      <alignment horizontal="center" vertical="center"/>
    </xf>
    <xf numFmtId="164" fontId="34" fillId="2" borderId="1" xfId="2" applyFont="1" applyFill="1" applyBorder="1" applyAlignment="1">
      <alignment horizontal="right" vertical="center"/>
    </xf>
    <xf numFmtId="10" fontId="35" fillId="0" borderId="0" xfId="4" applyNumberFormat="1" applyFont="1"/>
    <xf numFmtId="0" fontId="34" fillId="0" borderId="0" xfId="0" applyFont="1" applyBorder="1" applyAlignment="1">
      <alignment horizontal="center" vertical="center"/>
    </xf>
    <xf numFmtId="167" fontId="34" fillId="0" borderId="0" xfId="0" applyNumberFormat="1" applyFont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Alignment="1">
      <alignment horizontal="left" indent="4"/>
    </xf>
    <xf numFmtId="15" fontId="35" fillId="0" borderId="0" xfId="0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15" fontId="35" fillId="0" borderId="4" xfId="0" applyNumberFormat="1" applyFont="1" applyBorder="1" applyAlignment="1">
      <alignment horizontal="center" vertical="center"/>
    </xf>
    <xf numFmtId="0" fontId="35" fillId="0" borderId="0" xfId="0" applyFont="1" applyBorder="1" applyAlignment="1">
      <alignment horizontal="center"/>
    </xf>
    <xf numFmtId="0" fontId="43" fillId="2" borderId="0" xfId="0" applyFont="1" applyFill="1" applyAlignment="1">
      <alignment horizontal="left" vertical="center" indent="1"/>
    </xf>
    <xf numFmtId="0" fontId="43" fillId="0" borderId="0" xfId="0" applyFont="1" applyBorder="1" applyAlignment="1">
      <alignment horizontal="left" vertical="center" indent="1"/>
    </xf>
    <xf numFmtId="0" fontId="43" fillId="2" borderId="2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2" fontId="43" fillId="2" borderId="1" xfId="0" applyNumberFormat="1" applyFont="1" applyFill="1" applyBorder="1" applyAlignment="1">
      <alignment horizontal="center" vertical="center"/>
    </xf>
    <xf numFmtId="0" fontId="43" fillId="2" borderId="0" xfId="0" applyFont="1" applyFill="1" applyBorder="1" applyAlignment="1">
      <alignment horizontal="left" indent="1"/>
    </xf>
    <xf numFmtId="0" fontId="43" fillId="2" borderId="0" xfId="0" applyFont="1" applyFill="1" applyBorder="1" applyAlignment="1">
      <alignment horizontal="left" vertical="center" indent="1"/>
    </xf>
    <xf numFmtId="0" fontId="35" fillId="0" borderId="7" xfId="0" applyFont="1" applyBorder="1" applyAlignment="1"/>
    <xf numFmtId="14" fontId="35" fillId="0" borderId="7" xfId="0" applyNumberFormat="1" applyFont="1" applyFill="1" applyBorder="1" applyAlignment="1"/>
    <xf numFmtId="14" fontId="35" fillId="0" borderId="7" xfId="0" applyNumberFormat="1" applyFont="1" applyFill="1" applyBorder="1" applyAlignment="1">
      <alignment horizontal="left"/>
    </xf>
    <xf numFmtId="0" fontId="40" fillId="4" borderId="0" xfId="6" applyNumberFormat="1" applyFont="1" applyAlignment="1">
      <alignment horizontal="left" vertical="top" wrapText="1"/>
    </xf>
    <xf numFmtId="0" fontId="37" fillId="3" borderId="6" xfId="5" applyNumberFormat="1" applyFont="1" applyBorder="1" applyAlignment="1">
      <alignment horizontal="left" vertical="top" wrapText="1"/>
    </xf>
    <xf numFmtId="0" fontId="41" fillId="4" borderId="0" xfId="6" applyFont="1" applyAlignment="1">
      <alignment horizontal="center" vertical="top"/>
    </xf>
    <xf numFmtId="0" fontId="37" fillId="3" borderId="14" xfId="5" applyFont="1" applyBorder="1" applyAlignment="1">
      <alignment vertical="top" wrapText="1"/>
    </xf>
    <xf numFmtId="0" fontId="38" fillId="3" borderId="0" xfId="5" applyFont="1" applyAlignment="1">
      <alignment horizontal="center" vertical="top"/>
    </xf>
    <xf numFmtId="0" fontId="43" fillId="0" borderId="0" xfId="0" applyFont="1" applyAlignment="1">
      <alignment horizontal="center" vertical="top"/>
    </xf>
    <xf numFmtId="49" fontId="37" fillId="3" borderId="7" xfId="5" applyNumberFormat="1" applyFont="1" applyBorder="1" applyAlignment="1">
      <alignment vertical="top" wrapText="1"/>
    </xf>
    <xf numFmtId="0" fontId="37" fillId="3" borderId="6" xfId="5" applyFont="1" applyBorder="1" applyAlignment="1">
      <alignment vertical="top" wrapText="1"/>
    </xf>
    <xf numFmtId="0" fontId="35" fillId="0" borderId="0" xfId="0" applyFont="1" applyFill="1" applyBorder="1" applyAlignment="1">
      <alignment horizontal="left" vertical="center"/>
    </xf>
    <xf numFmtId="0" fontId="35" fillId="0" borderId="6" xfId="0" applyFont="1" applyFill="1" applyBorder="1" applyAlignment="1">
      <alignment horizontal="left" vertical="center"/>
    </xf>
    <xf numFmtId="16" fontId="35" fillId="0" borderId="6" xfId="0" applyNumberFormat="1" applyFont="1" applyFill="1" applyBorder="1" applyAlignment="1">
      <alignment horizontal="left" vertical="center"/>
    </xf>
    <xf numFmtId="16" fontId="35" fillId="0" borderId="7" xfId="0" applyNumberFormat="1" applyFont="1" applyFill="1" applyBorder="1" applyAlignment="1">
      <alignment horizontal="left" vertical="center"/>
    </xf>
    <xf numFmtId="16" fontId="35" fillId="0" borderId="0" xfId="0" applyNumberFormat="1" applyFont="1" applyFill="1" applyAlignment="1">
      <alignment horizontal="left"/>
    </xf>
    <xf numFmtId="14" fontId="35" fillId="0" borderId="5" xfId="0" applyNumberFormat="1" applyFont="1" applyBorder="1" applyAlignment="1">
      <alignment horizontal="left" vertical="center" wrapText="1"/>
    </xf>
    <xf numFmtId="14" fontId="35" fillId="0" borderId="2" xfId="0" applyNumberFormat="1" applyFont="1" applyBorder="1" applyAlignment="1">
      <alignment horizontal="left" vertical="center" wrapText="1"/>
    </xf>
    <xf numFmtId="166" fontId="34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left"/>
    </xf>
    <xf numFmtId="0" fontId="36" fillId="0" borderId="0" xfId="3" applyFont="1" applyAlignment="1" applyProtection="1">
      <alignment horizontal="left"/>
    </xf>
    <xf numFmtId="0" fontId="35" fillId="0" borderId="0" xfId="0" applyFont="1" applyBorder="1" applyAlignment="1">
      <alignment horizontal="left"/>
    </xf>
    <xf numFmtId="0" fontId="36" fillId="0" borderId="0" xfId="3" applyFont="1" applyBorder="1" applyAlignment="1" applyProtection="1">
      <alignment horizontal="left"/>
    </xf>
    <xf numFmtId="0" fontId="34" fillId="0" borderId="0" xfId="0" applyFont="1" applyBorder="1" applyAlignment="1">
      <alignment horizontal="left"/>
    </xf>
    <xf numFmtId="0" fontId="35" fillId="0" borderId="5" xfId="0" applyNumberFormat="1" applyFont="1" applyBorder="1" applyAlignment="1">
      <alignment vertical="top" wrapText="1"/>
    </xf>
    <xf numFmtId="0" fontId="35" fillId="0" borderId="6" xfId="0" applyNumberFormat="1" applyFont="1" applyBorder="1" applyAlignment="1">
      <alignment vertical="top" wrapText="1"/>
    </xf>
    <xf numFmtId="0" fontId="35" fillId="0" borderId="2" xfId="0" applyNumberFormat="1" applyFont="1" applyBorder="1" applyAlignment="1">
      <alignment vertical="top" wrapText="1"/>
    </xf>
    <xf numFmtId="0" fontId="43" fillId="2" borderId="5" xfId="0" applyFont="1" applyFill="1" applyBorder="1" applyAlignment="1">
      <alignment horizontal="left" vertical="center" indent="1"/>
    </xf>
    <xf numFmtId="0" fontId="43" fillId="2" borderId="2" xfId="0" applyFont="1" applyFill="1" applyBorder="1" applyAlignment="1">
      <alignment horizontal="left" vertical="center" indent="1"/>
    </xf>
    <xf numFmtId="0" fontId="35" fillId="0" borderId="5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5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0" fontId="35" fillId="0" borderId="0" xfId="0" applyFont="1" applyAlignment="1">
      <alignment horizontal="center"/>
    </xf>
    <xf numFmtId="0" fontId="35" fillId="0" borderId="0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4" fillId="0" borderId="8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34" fillId="0" borderId="9" xfId="0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7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5" fillId="2" borderId="0" xfId="3" applyFill="1" applyBorder="1" applyAlignment="1" applyProtection="1">
      <alignment horizontal="left" vertical="top"/>
    </xf>
  </cellXfs>
  <cellStyles count="78">
    <cellStyle name="20% - Accent1 2" xfId="21" xr:uid="{00000000-0005-0000-0000-000000000000}"/>
    <cellStyle name="20% - Accent2 2" xfId="22" xr:uid="{00000000-0005-0000-0000-000001000000}"/>
    <cellStyle name="20% - Accent3 2" xfId="23" xr:uid="{00000000-0005-0000-0000-000002000000}"/>
    <cellStyle name="20% - Accent4 2" xfId="24" xr:uid="{00000000-0005-0000-0000-000003000000}"/>
    <cellStyle name="20% - Accent5 2" xfId="25" xr:uid="{00000000-0005-0000-0000-000004000000}"/>
    <cellStyle name="20% - Accent6 2" xfId="26" xr:uid="{00000000-0005-0000-0000-000005000000}"/>
    <cellStyle name="40% - Accent1 2" xfId="27" xr:uid="{00000000-0005-0000-0000-000006000000}"/>
    <cellStyle name="40% - Accent2 2" xfId="28" xr:uid="{00000000-0005-0000-0000-000007000000}"/>
    <cellStyle name="40% - Accent3 2" xfId="29" xr:uid="{00000000-0005-0000-0000-000008000000}"/>
    <cellStyle name="40% - Accent4 2" xfId="30" xr:uid="{00000000-0005-0000-0000-000009000000}"/>
    <cellStyle name="40% - Accent5 2" xfId="31" xr:uid="{00000000-0005-0000-0000-00000A000000}"/>
    <cellStyle name="40% - Accent6 2" xfId="32" xr:uid="{00000000-0005-0000-0000-00000B000000}"/>
    <cellStyle name="60% - Accent1 2" xfId="33" xr:uid="{00000000-0005-0000-0000-00000C000000}"/>
    <cellStyle name="60% - Accent2 2" xfId="34" xr:uid="{00000000-0005-0000-0000-00000D000000}"/>
    <cellStyle name="60% - Accent3 2" xfId="35" xr:uid="{00000000-0005-0000-0000-00000E000000}"/>
    <cellStyle name="60% - Accent4 2" xfId="36" xr:uid="{00000000-0005-0000-0000-00000F000000}"/>
    <cellStyle name="60% - Accent5 2" xfId="37" xr:uid="{00000000-0005-0000-0000-000010000000}"/>
    <cellStyle name="60% - Accent6 2" xfId="38" xr:uid="{00000000-0005-0000-0000-000011000000}"/>
    <cellStyle name="Accent1 2" xfId="39" xr:uid="{00000000-0005-0000-0000-000012000000}"/>
    <cellStyle name="Accent2 2" xfId="40" xr:uid="{00000000-0005-0000-0000-000013000000}"/>
    <cellStyle name="Accent3 2" xfId="41" xr:uid="{00000000-0005-0000-0000-000014000000}"/>
    <cellStyle name="Accent4 2" xfId="42" xr:uid="{00000000-0005-0000-0000-000015000000}"/>
    <cellStyle name="Accent5 2" xfId="43" xr:uid="{00000000-0005-0000-0000-000016000000}"/>
    <cellStyle name="Accent6 2" xfId="44" xr:uid="{00000000-0005-0000-0000-000017000000}"/>
    <cellStyle name="Bad" xfId="5" builtinId="27"/>
    <cellStyle name="Bad 2" xfId="45" xr:uid="{00000000-0005-0000-0000-000019000000}"/>
    <cellStyle name="Calculation 2" xfId="46" xr:uid="{00000000-0005-0000-0000-00001A000000}"/>
    <cellStyle name="Check Cell 2" xfId="47" xr:uid="{00000000-0005-0000-0000-00001B000000}"/>
    <cellStyle name="Comma" xfId="1" builtinId="3"/>
    <cellStyle name="Comma 2" xfId="18" xr:uid="{00000000-0005-0000-0000-00001D000000}"/>
    <cellStyle name="Comma 2 2" xfId="20" xr:uid="{00000000-0005-0000-0000-00001E000000}"/>
    <cellStyle name="Comma 2 3" xfId="70" xr:uid="{00000000-0005-0000-0000-00001F000000}"/>
    <cellStyle name="Comma 2 4" xfId="74" xr:uid="{00000000-0005-0000-0000-000020000000}"/>
    <cellStyle name="Comma 3" xfId="14" xr:uid="{00000000-0005-0000-0000-000021000000}"/>
    <cellStyle name="Comma 3 2" xfId="75" xr:uid="{00000000-0005-0000-0000-000022000000}"/>
    <cellStyle name="Comma 4" xfId="73" xr:uid="{00000000-0005-0000-0000-000023000000}"/>
    <cellStyle name="Currency" xfId="2" builtinId="4"/>
    <cellStyle name="Currency 2" xfId="9" xr:uid="{00000000-0005-0000-0000-000025000000}"/>
    <cellStyle name="Currency 2 2" xfId="48" xr:uid="{00000000-0005-0000-0000-000026000000}"/>
    <cellStyle name="Currency 3" xfId="69" xr:uid="{00000000-0005-0000-0000-000027000000}"/>
    <cellStyle name="Explanatory Text 2" xfId="49" xr:uid="{00000000-0005-0000-0000-000028000000}"/>
    <cellStyle name="Good 2" xfId="50" xr:uid="{00000000-0005-0000-0000-000029000000}"/>
    <cellStyle name="Heading 1 2" xfId="51" xr:uid="{00000000-0005-0000-0000-00002A000000}"/>
    <cellStyle name="Heading 2 2" xfId="52" xr:uid="{00000000-0005-0000-0000-00002B000000}"/>
    <cellStyle name="Heading 3 2" xfId="53" xr:uid="{00000000-0005-0000-0000-00002C000000}"/>
    <cellStyle name="Heading 4 2" xfId="54" xr:uid="{00000000-0005-0000-0000-00002D000000}"/>
    <cellStyle name="Hyperlink" xfId="3" builtinId="8"/>
    <cellStyle name="Hyperlink 2" xfId="64" xr:uid="{00000000-0005-0000-0000-00002F000000}"/>
    <cellStyle name="Input 2" xfId="55" xr:uid="{00000000-0005-0000-0000-000030000000}"/>
    <cellStyle name="Linked Cell 2" xfId="56" xr:uid="{00000000-0005-0000-0000-000031000000}"/>
    <cellStyle name="Neutral" xfId="6" builtinId="28"/>
    <cellStyle name="Neutral 2" xfId="57" xr:uid="{00000000-0005-0000-0000-000033000000}"/>
    <cellStyle name="Normal" xfId="0" builtinId="0"/>
    <cellStyle name="Normal 2" xfId="7" xr:uid="{00000000-0005-0000-0000-000035000000}"/>
    <cellStyle name="Normal 2 2" xfId="11" xr:uid="{00000000-0005-0000-0000-000036000000}"/>
    <cellStyle name="Normal 2 2 2" xfId="17" xr:uid="{00000000-0005-0000-0000-000037000000}"/>
    <cellStyle name="Normal 2 3" xfId="19" xr:uid="{00000000-0005-0000-0000-000038000000}"/>
    <cellStyle name="Normal 3" xfId="12" xr:uid="{00000000-0005-0000-0000-000039000000}"/>
    <cellStyle name="Normal 3 2" xfId="15" xr:uid="{00000000-0005-0000-0000-00003A000000}"/>
    <cellStyle name="Normal 4" xfId="10" xr:uid="{00000000-0005-0000-0000-00003B000000}"/>
    <cellStyle name="Normal 4 2" xfId="16" xr:uid="{00000000-0005-0000-0000-00003C000000}"/>
    <cellStyle name="Normal 4 3" xfId="63" xr:uid="{00000000-0005-0000-0000-00003D000000}"/>
    <cellStyle name="Normal 4 4" xfId="76" xr:uid="{00000000-0005-0000-0000-00003E000000}"/>
    <cellStyle name="Normal 5" xfId="8" xr:uid="{00000000-0005-0000-0000-00003F000000}"/>
    <cellStyle name="Normal 6" xfId="13" xr:uid="{00000000-0005-0000-0000-000040000000}"/>
    <cellStyle name="Normal 7" xfId="72" xr:uid="{00000000-0005-0000-0000-000041000000}"/>
    <cellStyle name="Note 2" xfId="58" xr:uid="{00000000-0005-0000-0000-000042000000}"/>
    <cellStyle name="Output 2" xfId="59" xr:uid="{00000000-0005-0000-0000-000043000000}"/>
    <cellStyle name="Percent" xfId="4" builtinId="5"/>
    <cellStyle name="Percent 2" xfId="65" xr:uid="{00000000-0005-0000-0000-000045000000}"/>
    <cellStyle name="Percent 2 2" xfId="67" xr:uid="{00000000-0005-0000-0000-000046000000}"/>
    <cellStyle name="Percent 2 3" xfId="71" xr:uid="{00000000-0005-0000-0000-000047000000}"/>
    <cellStyle name="Percent 2 3 2" xfId="77" xr:uid="{00000000-0005-0000-0000-000048000000}"/>
    <cellStyle name="Percent 3" xfId="66" xr:uid="{00000000-0005-0000-0000-000049000000}"/>
    <cellStyle name="Percent 4" xfId="68" xr:uid="{00000000-0005-0000-0000-00004A000000}"/>
    <cellStyle name="Title 2" xfId="60" xr:uid="{00000000-0005-0000-0000-00004B000000}"/>
    <cellStyle name="Total 2" xfId="61" xr:uid="{00000000-0005-0000-0000-00004C000000}"/>
    <cellStyle name="Warning Text 2" xfId="62" xr:uid="{00000000-0005-0000-0000-00004D000000}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61F4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6</xdr:row>
      <xdr:rowOff>0</xdr:rowOff>
    </xdr:from>
    <xdr:to>
      <xdr:col>0</xdr:col>
      <xdr:colOff>487680</xdr:colOff>
      <xdr:row>6</xdr:row>
      <xdr:rowOff>0</xdr:rowOff>
    </xdr:to>
    <xdr:sp macro="" textlink="">
      <xdr:nvSpPr>
        <xdr:cNvPr id="4124" name="Text Box 28">
          <a:extLst>
            <a:ext uri="{FF2B5EF4-FFF2-40B4-BE49-F238E27FC236}">
              <a16:creationId xmlns:a16="http://schemas.microsoft.com/office/drawing/2014/main" id="{00000000-0008-0000-0100-00001C100000}"/>
            </a:ext>
          </a:extLst>
        </xdr:cNvPr>
        <xdr:cNvSpPr txBox="1">
          <a:spLocks noChangeArrowheads="1"/>
        </xdr:cNvSpPr>
      </xdr:nvSpPr>
      <xdr:spPr bwMode="auto">
        <a:xfrm>
          <a:off x="121920" y="1562100"/>
          <a:ext cx="365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Name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</xdr:col>
      <xdr:colOff>1104900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126" name="Text Box 30">
          <a:extLst>
            <a:ext uri="{FF2B5EF4-FFF2-40B4-BE49-F238E27FC236}">
              <a16:creationId xmlns:a16="http://schemas.microsoft.com/office/drawing/2014/main" id="{00000000-0008-0000-0100-00001E100000}"/>
            </a:ext>
          </a:extLst>
        </xdr:cNvPr>
        <xdr:cNvSpPr txBox="1">
          <a:spLocks noChangeArrowheads="1"/>
        </xdr:cNvSpPr>
      </xdr:nvSpPr>
      <xdr:spPr bwMode="auto">
        <a:xfrm>
          <a:off x="2118360" y="1562100"/>
          <a:ext cx="12268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Signature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7</xdr:col>
      <xdr:colOff>419100</xdr:colOff>
      <xdr:row>6</xdr:row>
      <xdr:rowOff>0</xdr:rowOff>
    </xdr:from>
    <xdr:to>
      <xdr:col>7</xdr:col>
      <xdr:colOff>731520</xdr:colOff>
      <xdr:row>6</xdr:row>
      <xdr:rowOff>0</xdr:rowOff>
    </xdr:to>
    <xdr:sp macro="" textlink="">
      <xdr:nvSpPr>
        <xdr:cNvPr id="4128" name="Text Box 32">
          <a:extLst>
            <a:ext uri="{FF2B5EF4-FFF2-40B4-BE49-F238E27FC236}">
              <a16:creationId xmlns:a16="http://schemas.microsoft.com/office/drawing/2014/main" id="{00000000-0008-0000-0100-000020100000}"/>
            </a:ext>
          </a:extLst>
        </xdr:cNvPr>
        <xdr:cNvSpPr txBox="1">
          <a:spLocks noChangeArrowheads="1"/>
        </xdr:cNvSpPr>
      </xdr:nvSpPr>
      <xdr:spPr bwMode="auto">
        <a:xfrm>
          <a:off x="5318760" y="1562100"/>
          <a:ext cx="3124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Date</a:t>
          </a:r>
        </a:p>
      </xdr:txBody>
    </xdr:sp>
    <xdr:clientData/>
  </xdr:twoCellAnchor>
  <xdr:twoCellAnchor>
    <xdr:from>
      <xdr:col>0</xdr:col>
      <xdr:colOff>121920</xdr:colOff>
      <xdr:row>6</xdr:row>
      <xdr:rowOff>0</xdr:rowOff>
    </xdr:from>
    <xdr:to>
      <xdr:col>0</xdr:col>
      <xdr:colOff>487680</xdr:colOff>
      <xdr:row>6</xdr:row>
      <xdr:rowOff>0</xdr:rowOff>
    </xdr:to>
    <xdr:sp macro="" textlink="">
      <xdr:nvSpPr>
        <xdr:cNvPr id="4129" name="Text Box 33">
          <a:extLst>
            <a:ext uri="{FF2B5EF4-FFF2-40B4-BE49-F238E27FC236}">
              <a16:creationId xmlns:a16="http://schemas.microsoft.com/office/drawing/2014/main" id="{00000000-0008-0000-0100-000021100000}"/>
            </a:ext>
          </a:extLst>
        </xdr:cNvPr>
        <xdr:cNvSpPr txBox="1">
          <a:spLocks noChangeArrowheads="1"/>
        </xdr:cNvSpPr>
      </xdr:nvSpPr>
      <xdr:spPr bwMode="auto">
        <a:xfrm>
          <a:off x="121920" y="1562100"/>
          <a:ext cx="365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Name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</xdr:col>
      <xdr:colOff>1104900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131" name="Text Box 35">
          <a:extLst>
            <a:ext uri="{FF2B5EF4-FFF2-40B4-BE49-F238E27FC236}">
              <a16:creationId xmlns:a16="http://schemas.microsoft.com/office/drawing/2014/main" id="{00000000-0008-0000-0100-000023100000}"/>
            </a:ext>
          </a:extLst>
        </xdr:cNvPr>
        <xdr:cNvSpPr txBox="1">
          <a:spLocks noChangeArrowheads="1"/>
        </xdr:cNvSpPr>
      </xdr:nvSpPr>
      <xdr:spPr bwMode="auto">
        <a:xfrm>
          <a:off x="2118360" y="1562100"/>
          <a:ext cx="12268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Signature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7</xdr:col>
      <xdr:colOff>419100</xdr:colOff>
      <xdr:row>6</xdr:row>
      <xdr:rowOff>0</xdr:rowOff>
    </xdr:from>
    <xdr:to>
      <xdr:col>7</xdr:col>
      <xdr:colOff>731520</xdr:colOff>
      <xdr:row>6</xdr:row>
      <xdr:rowOff>0</xdr:rowOff>
    </xdr:to>
    <xdr:sp macro="" textlink="">
      <xdr:nvSpPr>
        <xdr:cNvPr id="4133" name="Text Box 37">
          <a:extLst>
            <a:ext uri="{FF2B5EF4-FFF2-40B4-BE49-F238E27FC236}">
              <a16:creationId xmlns:a16="http://schemas.microsoft.com/office/drawing/2014/main" id="{00000000-0008-0000-0100-000025100000}"/>
            </a:ext>
          </a:extLst>
        </xdr:cNvPr>
        <xdr:cNvSpPr txBox="1">
          <a:spLocks noChangeArrowheads="1"/>
        </xdr:cNvSpPr>
      </xdr:nvSpPr>
      <xdr:spPr bwMode="auto">
        <a:xfrm>
          <a:off x="5318760" y="1562100"/>
          <a:ext cx="3124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Date</a:t>
          </a:r>
        </a:p>
      </xdr:txBody>
    </xdr:sp>
    <xdr:clientData/>
  </xdr:twoCellAnchor>
  <xdr:twoCellAnchor>
    <xdr:from>
      <xdr:col>0</xdr:col>
      <xdr:colOff>53340</xdr:colOff>
      <xdr:row>6</xdr:row>
      <xdr:rowOff>0</xdr:rowOff>
    </xdr:from>
    <xdr:to>
      <xdr:col>0</xdr:col>
      <xdr:colOff>487680</xdr:colOff>
      <xdr:row>6</xdr:row>
      <xdr:rowOff>0</xdr:rowOff>
    </xdr:to>
    <xdr:sp macro="" textlink="">
      <xdr:nvSpPr>
        <xdr:cNvPr id="4134" name="Text Box 38">
          <a:extLst>
            <a:ext uri="{FF2B5EF4-FFF2-40B4-BE49-F238E27FC236}">
              <a16:creationId xmlns:a16="http://schemas.microsoft.com/office/drawing/2014/main" id="{00000000-0008-0000-0100-000026100000}"/>
            </a:ext>
          </a:extLst>
        </xdr:cNvPr>
        <xdr:cNvSpPr txBox="1">
          <a:spLocks noChangeArrowheads="1"/>
        </xdr:cNvSpPr>
      </xdr:nvSpPr>
      <xdr:spPr bwMode="auto">
        <a:xfrm>
          <a:off x="53340" y="1562100"/>
          <a:ext cx="43434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Name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7</xdr:col>
      <xdr:colOff>342900</xdr:colOff>
      <xdr:row>6</xdr:row>
      <xdr:rowOff>0</xdr:rowOff>
    </xdr:from>
    <xdr:to>
      <xdr:col>7</xdr:col>
      <xdr:colOff>731520</xdr:colOff>
      <xdr:row>6</xdr:row>
      <xdr:rowOff>0</xdr:rowOff>
    </xdr:to>
    <xdr:sp macro="" textlink="">
      <xdr:nvSpPr>
        <xdr:cNvPr id="4138" name="Text Box 42">
          <a:extLst>
            <a:ext uri="{FF2B5EF4-FFF2-40B4-BE49-F238E27FC236}">
              <a16:creationId xmlns:a16="http://schemas.microsoft.com/office/drawing/2014/main" id="{00000000-0008-0000-0100-00002A100000}"/>
            </a:ext>
          </a:extLst>
        </xdr:cNvPr>
        <xdr:cNvSpPr txBox="1">
          <a:spLocks noChangeArrowheads="1"/>
        </xdr:cNvSpPr>
      </xdr:nvSpPr>
      <xdr:spPr bwMode="auto">
        <a:xfrm>
          <a:off x="5242560" y="1562100"/>
          <a:ext cx="3886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52</xdr:row>
      <xdr:rowOff>0</xdr:rowOff>
    </xdr:from>
    <xdr:to>
      <xdr:col>0</xdr:col>
      <xdr:colOff>601980</xdr:colOff>
      <xdr:row>52</xdr:row>
      <xdr:rowOff>0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>
          <a:spLocks noChangeArrowheads="1"/>
        </xdr:cNvSpPr>
      </xdr:nvSpPr>
      <xdr:spPr bwMode="auto">
        <a:xfrm>
          <a:off x="53340" y="9153525"/>
          <a:ext cx="54864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Name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1028700</xdr:colOff>
      <xdr:row>52</xdr:row>
      <xdr:rowOff>0</xdr:rowOff>
    </xdr:from>
    <xdr:to>
      <xdr:col>3</xdr:col>
      <xdr:colOff>716280</xdr:colOff>
      <xdr:row>52</xdr:row>
      <xdr:rowOff>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>
          <a:spLocks noChangeArrowheads="1"/>
        </xdr:cNvSpPr>
      </xdr:nvSpPr>
      <xdr:spPr bwMode="auto">
        <a:xfrm>
          <a:off x="2667000" y="9153525"/>
          <a:ext cx="14020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Signature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5</xdr:col>
      <xdr:colOff>342900</xdr:colOff>
      <xdr:row>52</xdr:row>
      <xdr:rowOff>0</xdr:rowOff>
    </xdr:from>
    <xdr:to>
      <xdr:col>5</xdr:col>
      <xdr:colOff>800100</xdr:colOff>
      <xdr:row>52</xdr:row>
      <xdr:rowOff>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>
          <a:spLocks noChangeArrowheads="1"/>
        </xdr:cNvSpPr>
      </xdr:nvSpPr>
      <xdr:spPr bwMode="auto">
        <a:xfrm>
          <a:off x="4848225" y="9153525"/>
          <a:ext cx="4095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Date</a:t>
          </a:r>
        </a:p>
      </xdr:txBody>
    </xdr:sp>
    <xdr:clientData/>
  </xdr:twoCellAnchor>
  <xdr:twoCellAnchor>
    <xdr:from>
      <xdr:col>5</xdr:col>
      <xdr:colOff>891540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>
          <a:spLocks noChangeArrowheads="1"/>
        </xdr:cNvSpPr>
      </xdr:nvSpPr>
      <xdr:spPr bwMode="auto">
        <a:xfrm>
          <a:off x="5253990" y="9153525"/>
          <a:ext cx="38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53340</xdr:colOff>
      <xdr:row>41</xdr:row>
      <xdr:rowOff>0</xdr:rowOff>
    </xdr:from>
    <xdr:to>
      <xdr:col>0</xdr:col>
      <xdr:colOff>601980</xdr:colOff>
      <xdr:row>41</xdr:row>
      <xdr:rowOff>0</xdr:rowOff>
    </xdr:to>
    <xdr:sp macro="" textlink="">
      <xdr:nvSpPr>
        <xdr:cNvPr id="6" name="Text Box 13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>
          <a:spLocks noChangeArrowheads="1"/>
        </xdr:cNvSpPr>
      </xdr:nvSpPr>
      <xdr:spPr bwMode="auto">
        <a:xfrm>
          <a:off x="53340" y="7324725"/>
          <a:ext cx="54864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Name</a:t>
          </a:r>
          <a:r>
            <a:rPr lang="en-AU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5</xdr:col>
      <xdr:colOff>342900</xdr:colOff>
      <xdr:row>41</xdr:row>
      <xdr:rowOff>0</xdr:rowOff>
    </xdr:from>
    <xdr:to>
      <xdr:col>5</xdr:col>
      <xdr:colOff>800100</xdr:colOff>
      <xdr:row>41</xdr:row>
      <xdr:rowOff>0</xdr:rowOff>
    </xdr:to>
    <xdr:sp macro="" textlink="">
      <xdr:nvSpPr>
        <xdr:cNvPr id="7" name="Text Box 15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 txBox="1">
          <a:spLocks noChangeArrowheads="1"/>
        </xdr:cNvSpPr>
      </xdr:nvSpPr>
      <xdr:spPr bwMode="auto">
        <a:xfrm>
          <a:off x="4848225" y="7324725"/>
          <a:ext cx="4095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Arial Narrow"/>
            </a:rPr>
            <a:t>Date</a:t>
          </a:r>
        </a:p>
      </xdr:txBody>
    </xdr:sp>
    <xdr:clientData/>
  </xdr:twoCellAnchor>
  <xdr:twoCellAnchor>
    <xdr:from>
      <xdr:col>5</xdr:col>
      <xdr:colOff>891540</xdr:colOff>
      <xdr:row>41</xdr:row>
      <xdr:rowOff>0</xdr:rowOff>
    </xdr:from>
    <xdr:to>
      <xdr:col>6</xdr:col>
      <xdr:colOff>0</xdr:colOff>
      <xdr:row>41</xdr:row>
      <xdr:rowOff>0</xdr:rowOff>
    </xdr:to>
    <xdr:sp macro="" textlink="">
      <xdr:nvSpPr>
        <xdr:cNvPr id="8" name="Rectangle 16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>
          <a:spLocks noChangeArrowheads="1"/>
        </xdr:cNvSpPr>
      </xdr:nvSpPr>
      <xdr:spPr bwMode="auto">
        <a:xfrm>
          <a:off x="5253990" y="7324725"/>
          <a:ext cx="38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9</xdr:row>
          <xdr:rowOff>57150</xdr:rowOff>
        </xdr:from>
        <xdr:to>
          <xdr:col>0</xdr:col>
          <xdr:colOff>1447800</xdr:colOff>
          <xdr:row>10</xdr:row>
          <xdr:rowOff>76200</xdr:rowOff>
        </xdr:to>
        <xdr:sp macro="" textlink="">
          <xdr:nvSpPr>
            <xdr:cNvPr id="646145" name="Check Box 1" hidden="1">
              <a:extLst>
                <a:ext uri="{63B3BB69-23CF-44E3-9099-C40C66FF867C}">
                  <a14:compatExt spid="_x0000_s646145"/>
                </a:ext>
                <a:ext uri="{FF2B5EF4-FFF2-40B4-BE49-F238E27FC236}">
                  <a16:creationId xmlns:a16="http://schemas.microsoft.com/office/drawing/2014/main" id="{00000000-0008-0000-1500-000001D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A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Cost Variation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9</xdr:row>
          <xdr:rowOff>66675</xdr:rowOff>
        </xdr:from>
        <xdr:to>
          <xdr:col>3</xdr:col>
          <xdr:colOff>657225</xdr:colOff>
          <xdr:row>10</xdr:row>
          <xdr:rowOff>57150</xdr:rowOff>
        </xdr:to>
        <xdr:sp macro="" textlink="">
          <xdr:nvSpPr>
            <xdr:cNvPr id="646146" name="Check Box 2" hidden="1">
              <a:extLst>
                <a:ext uri="{63B3BB69-23CF-44E3-9099-C40C66FF867C}">
                  <a14:compatExt spid="_x0000_s646146"/>
                </a:ext>
                <a:ext uri="{FF2B5EF4-FFF2-40B4-BE49-F238E27FC236}">
                  <a16:creationId xmlns:a16="http://schemas.microsoft.com/office/drawing/2014/main" id="{00000000-0008-0000-1500-000002D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A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Time Variation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44</xdr:row>
          <xdr:rowOff>0</xdr:rowOff>
        </xdr:from>
        <xdr:to>
          <xdr:col>3</xdr:col>
          <xdr:colOff>219075</xdr:colOff>
          <xdr:row>45</xdr:row>
          <xdr:rowOff>38100</xdr:rowOff>
        </xdr:to>
        <xdr:sp macro="" textlink="">
          <xdr:nvSpPr>
            <xdr:cNvPr id="646147" name="Check Box 3" hidden="1">
              <a:extLst>
                <a:ext uri="{63B3BB69-23CF-44E3-9099-C40C66FF867C}">
                  <a14:compatExt spid="_x0000_s646147"/>
                </a:ext>
                <a:ext uri="{FF2B5EF4-FFF2-40B4-BE49-F238E27FC236}">
                  <a16:creationId xmlns:a16="http://schemas.microsoft.com/office/drawing/2014/main" id="{00000000-0008-0000-1500-000003D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A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Approved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44</xdr:row>
          <xdr:rowOff>0</xdr:rowOff>
        </xdr:from>
        <xdr:to>
          <xdr:col>5</xdr:col>
          <xdr:colOff>0</xdr:colOff>
          <xdr:row>45</xdr:row>
          <xdr:rowOff>38100</xdr:rowOff>
        </xdr:to>
        <xdr:sp macro="" textlink="">
          <xdr:nvSpPr>
            <xdr:cNvPr id="646148" name="Check Box 4" hidden="1">
              <a:extLst>
                <a:ext uri="{63B3BB69-23CF-44E3-9099-C40C66FF867C}">
                  <a14:compatExt spid="_x0000_s646148"/>
                </a:ext>
                <a:ext uri="{FF2B5EF4-FFF2-40B4-BE49-F238E27FC236}">
                  <a16:creationId xmlns:a16="http://schemas.microsoft.com/office/drawing/2014/main" id="{00000000-0008-0000-1500-000004D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A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Not Approved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vintwong@hot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6"/>
  <sheetViews>
    <sheetView zoomScaleNormal="100" workbookViewId="0">
      <selection activeCell="N4" sqref="N4"/>
    </sheetView>
  </sheetViews>
  <sheetFormatPr defaultColWidth="9" defaultRowHeight="14.25" x14ac:dyDescent="0.2"/>
  <cols>
    <col min="1" max="1" width="9" style="1"/>
    <col min="2" max="2" width="37.33203125" style="1" customWidth="1"/>
    <col min="3" max="3" width="37.5" style="1" bestFit="1" customWidth="1"/>
    <col min="4" max="16384" width="9" style="1"/>
  </cols>
  <sheetData>
    <row r="1" spans="1:7" ht="15" x14ac:dyDescent="0.2">
      <c r="A1" s="171" t="s">
        <v>20</v>
      </c>
      <c r="B1" s="171"/>
      <c r="C1" s="171"/>
    </row>
    <row r="2" spans="1:7" ht="15" x14ac:dyDescent="0.2">
      <c r="B2" s="18" t="s">
        <v>92</v>
      </c>
      <c r="C2" s="2" t="s">
        <v>94</v>
      </c>
    </row>
    <row r="3" spans="1:7" ht="15" x14ac:dyDescent="0.2">
      <c r="B3" s="18" t="s">
        <v>78</v>
      </c>
      <c r="C3" s="2" t="s">
        <v>95</v>
      </c>
    </row>
    <row r="4" spans="1:7" ht="15" x14ac:dyDescent="0.2">
      <c r="B4" s="18" t="s">
        <v>79</v>
      </c>
      <c r="C4" s="2" t="s">
        <v>93</v>
      </c>
    </row>
    <row r="5" spans="1:7" ht="15" x14ac:dyDescent="0.2">
      <c r="B5" s="18" t="s">
        <v>80</v>
      </c>
      <c r="C5" s="2" t="s">
        <v>96</v>
      </c>
    </row>
    <row r="6" spans="1:7" ht="15" x14ac:dyDescent="0.2">
      <c r="B6" s="18" t="s">
        <v>81</v>
      </c>
      <c r="C6" s="2"/>
    </row>
    <row r="7" spans="1:7" ht="15" x14ac:dyDescent="0.2">
      <c r="B7" s="18" t="s">
        <v>82</v>
      </c>
      <c r="C7" s="3"/>
    </row>
    <row r="8" spans="1:7" ht="15" x14ac:dyDescent="0.2">
      <c r="B8" s="18" t="s">
        <v>83</v>
      </c>
      <c r="C8" s="4"/>
    </row>
    <row r="10" spans="1:7" ht="15" x14ac:dyDescent="0.2">
      <c r="B10" s="18" t="s">
        <v>23</v>
      </c>
      <c r="C10" s="5" t="s">
        <v>112</v>
      </c>
    </row>
    <row r="11" spans="1:7" ht="15" x14ac:dyDescent="0.2">
      <c r="B11" s="19" t="s">
        <v>56</v>
      </c>
      <c r="C11" s="209" t="s">
        <v>113</v>
      </c>
    </row>
    <row r="12" spans="1:7" ht="15" x14ac:dyDescent="0.2">
      <c r="B12" s="18" t="s">
        <v>18</v>
      </c>
      <c r="C12" s="5" t="s">
        <v>114</v>
      </c>
    </row>
    <row r="13" spans="1:7" ht="15" x14ac:dyDescent="0.2">
      <c r="B13" s="19" t="s">
        <v>56</v>
      </c>
      <c r="C13" s="17"/>
    </row>
    <row r="14" spans="1:7" ht="15" x14ac:dyDescent="0.2">
      <c r="B14" s="18" t="s">
        <v>19</v>
      </c>
      <c r="C14" s="5" t="s">
        <v>93</v>
      </c>
    </row>
    <row r="15" spans="1:7" ht="15" x14ac:dyDescent="0.2">
      <c r="B15" s="19" t="s">
        <v>56</v>
      </c>
      <c r="C15" s="17"/>
    </row>
    <row r="16" spans="1:7" ht="15" thickBot="1" x14ac:dyDescent="0.25">
      <c r="A16" s="6"/>
      <c r="B16" s="6"/>
      <c r="C16" s="6"/>
      <c r="D16" s="6"/>
      <c r="E16" s="6"/>
      <c r="F16" s="6"/>
      <c r="G16" s="6"/>
    </row>
    <row r="17" spans="1:7" ht="15" x14ac:dyDescent="0.2">
      <c r="A17" s="7"/>
      <c r="B17" s="170" t="s">
        <v>21</v>
      </c>
      <c r="C17" s="170"/>
      <c r="D17" s="7"/>
      <c r="E17" s="7"/>
      <c r="F17" s="7"/>
      <c r="G17" s="7"/>
    </row>
    <row r="18" spans="1:7" s="9" customFormat="1" x14ac:dyDescent="0.2">
      <c r="A18" s="8">
        <v>1</v>
      </c>
      <c r="B18" s="172" t="s">
        <v>22</v>
      </c>
      <c r="C18" s="172"/>
      <c r="D18" s="172"/>
      <c r="E18" s="172"/>
      <c r="F18" s="172"/>
      <c r="G18" s="172"/>
    </row>
    <row r="19" spans="1:7" s="11" customFormat="1" ht="95.25" customHeight="1" x14ac:dyDescent="0.2">
      <c r="A19" s="10">
        <v>2</v>
      </c>
      <c r="B19" s="173" t="s">
        <v>74</v>
      </c>
      <c r="C19" s="173"/>
      <c r="D19" s="173"/>
      <c r="E19" s="173"/>
      <c r="F19" s="173"/>
      <c r="G19" s="173"/>
    </row>
    <row r="20" spans="1:7" s="11" customFormat="1" ht="133.5" customHeight="1" x14ac:dyDescent="0.2">
      <c r="A20" s="10">
        <v>3</v>
      </c>
      <c r="B20" s="167" t="s">
        <v>75</v>
      </c>
      <c r="C20" s="167"/>
      <c r="D20" s="167"/>
      <c r="E20" s="167"/>
      <c r="F20" s="167"/>
      <c r="G20" s="167"/>
    </row>
    <row r="21" spans="1:7" s="11" customFormat="1" x14ac:dyDescent="0.2">
      <c r="A21" s="10">
        <v>4</v>
      </c>
      <c r="B21" s="167" t="s">
        <v>24</v>
      </c>
      <c r="C21" s="167"/>
      <c r="D21" s="167"/>
      <c r="E21" s="167"/>
      <c r="F21" s="167"/>
      <c r="G21" s="167"/>
    </row>
    <row r="22" spans="1:7" s="11" customFormat="1" x14ac:dyDescent="0.2">
      <c r="A22" s="10">
        <v>5</v>
      </c>
      <c r="B22" s="167" t="s">
        <v>37</v>
      </c>
      <c r="C22" s="167"/>
      <c r="D22" s="167"/>
      <c r="E22" s="167"/>
      <c r="F22" s="167"/>
      <c r="G22" s="167"/>
    </row>
    <row r="23" spans="1:7" ht="27" customHeight="1" thickBot="1" x14ac:dyDescent="0.25">
      <c r="A23" s="12">
        <v>6</v>
      </c>
      <c r="B23" s="169" t="s">
        <v>51</v>
      </c>
      <c r="C23" s="169"/>
      <c r="D23" s="169"/>
      <c r="E23" s="169"/>
      <c r="F23" s="169"/>
      <c r="G23" s="169"/>
    </row>
    <row r="24" spans="1:7" ht="15" x14ac:dyDescent="0.2">
      <c r="A24" s="13"/>
      <c r="B24" s="168" t="s">
        <v>35</v>
      </c>
      <c r="C24" s="168"/>
      <c r="D24" s="13"/>
      <c r="E24" s="13"/>
      <c r="F24" s="13"/>
      <c r="G24" s="13"/>
    </row>
    <row r="25" spans="1:7" s="15" customFormat="1" x14ac:dyDescent="0.2">
      <c r="A25" s="14">
        <v>1</v>
      </c>
      <c r="B25" s="166" t="s">
        <v>36</v>
      </c>
      <c r="C25" s="166"/>
      <c r="D25" s="166"/>
      <c r="E25" s="166"/>
      <c r="F25" s="166"/>
      <c r="G25" s="166"/>
    </row>
    <row r="26" spans="1:7" s="15" customFormat="1" x14ac:dyDescent="0.2">
      <c r="A26" s="14">
        <v>2</v>
      </c>
      <c r="B26" s="166" t="s">
        <v>76</v>
      </c>
      <c r="C26" s="166"/>
      <c r="D26" s="166"/>
      <c r="E26" s="166"/>
      <c r="F26" s="166"/>
      <c r="G26" s="166"/>
    </row>
    <row r="27" spans="1:7" s="15" customFormat="1" x14ac:dyDescent="0.2">
      <c r="A27" s="14">
        <v>3</v>
      </c>
      <c r="B27" s="166" t="s">
        <v>50</v>
      </c>
      <c r="C27" s="166"/>
      <c r="D27" s="166"/>
      <c r="E27" s="166"/>
      <c r="F27" s="166"/>
      <c r="G27" s="166"/>
    </row>
    <row r="28" spans="1:7" s="15" customFormat="1" x14ac:dyDescent="0.2">
      <c r="A28" s="14">
        <v>4</v>
      </c>
      <c r="B28" s="166"/>
      <c r="C28" s="166"/>
      <c r="D28" s="166"/>
      <c r="E28" s="166"/>
      <c r="F28" s="166"/>
      <c r="G28" s="166"/>
    </row>
    <row r="29" spans="1:7" s="15" customFormat="1" x14ac:dyDescent="0.2">
      <c r="A29" s="14">
        <v>5</v>
      </c>
      <c r="B29" s="166"/>
      <c r="C29" s="166"/>
      <c r="D29" s="166"/>
      <c r="E29" s="166"/>
      <c r="F29" s="166"/>
      <c r="G29" s="166"/>
    </row>
    <row r="30" spans="1:7" s="15" customFormat="1" x14ac:dyDescent="0.2"/>
    <row r="31" spans="1:7" s="15" customFormat="1" ht="15" x14ac:dyDescent="0.2">
      <c r="B31" s="16" t="s">
        <v>6</v>
      </c>
    </row>
    <row r="32" spans="1:7" s="15" customFormat="1" x14ac:dyDescent="0.2">
      <c r="B32" s="15" t="s">
        <v>72</v>
      </c>
    </row>
    <row r="33" spans="2:2" s="15" customFormat="1" x14ac:dyDescent="0.2">
      <c r="B33" s="15" t="s">
        <v>69</v>
      </c>
    </row>
    <row r="34" spans="2:2" s="15" customFormat="1" x14ac:dyDescent="0.2">
      <c r="B34" s="15" t="s">
        <v>70</v>
      </c>
    </row>
    <row r="35" spans="2:2" s="15" customFormat="1" x14ac:dyDescent="0.2">
      <c r="B35" s="15" t="s">
        <v>71</v>
      </c>
    </row>
    <row r="36" spans="2:2" s="15" customFormat="1" x14ac:dyDescent="0.2"/>
    <row r="37" spans="2:2" s="15" customFormat="1" x14ac:dyDescent="0.2"/>
    <row r="38" spans="2:2" s="15" customFormat="1" x14ac:dyDescent="0.2"/>
    <row r="39" spans="2:2" s="15" customFormat="1" x14ac:dyDescent="0.2"/>
    <row r="40" spans="2:2" s="15" customFormat="1" x14ac:dyDescent="0.2"/>
    <row r="41" spans="2:2" s="15" customFormat="1" x14ac:dyDescent="0.2"/>
    <row r="42" spans="2:2" s="15" customFormat="1" x14ac:dyDescent="0.2"/>
    <row r="43" spans="2:2" s="15" customFormat="1" x14ac:dyDescent="0.2"/>
    <row r="44" spans="2:2" s="15" customFormat="1" x14ac:dyDescent="0.2"/>
    <row r="45" spans="2:2" s="15" customFormat="1" x14ac:dyDescent="0.2"/>
    <row r="46" spans="2:2" s="15" customFormat="1" x14ac:dyDescent="0.2"/>
    <row r="47" spans="2:2" s="15" customFormat="1" x14ac:dyDescent="0.2"/>
    <row r="48" spans="2:2" s="15" customFormat="1" x14ac:dyDescent="0.2"/>
    <row r="49" s="15" customFormat="1" x14ac:dyDescent="0.2"/>
    <row r="50" s="15" customFormat="1" x14ac:dyDescent="0.2"/>
    <row r="51" s="15" customFormat="1" x14ac:dyDescent="0.2"/>
    <row r="52" s="15" customFormat="1" x14ac:dyDescent="0.2"/>
    <row r="53" s="15" customFormat="1" x14ac:dyDescent="0.2"/>
    <row r="54" s="15" customFormat="1" x14ac:dyDescent="0.2"/>
    <row r="55" s="15" customFormat="1" x14ac:dyDescent="0.2"/>
    <row r="56" s="15" customFormat="1" x14ac:dyDescent="0.2"/>
    <row r="57" s="15" customFormat="1" x14ac:dyDescent="0.2"/>
    <row r="58" s="15" customFormat="1" x14ac:dyDescent="0.2"/>
    <row r="59" s="15" customFormat="1" x14ac:dyDescent="0.2"/>
    <row r="60" s="15" customFormat="1" x14ac:dyDescent="0.2"/>
    <row r="61" s="15" customFormat="1" x14ac:dyDescent="0.2"/>
    <row r="62" s="15" customFormat="1" x14ac:dyDescent="0.2"/>
    <row r="63" s="15" customFormat="1" x14ac:dyDescent="0.2"/>
    <row r="64" s="15" customFormat="1" x14ac:dyDescent="0.2"/>
    <row r="65" s="15" customFormat="1" x14ac:dyDescent="0.2"/>
    <row r="66" s="15" customFormat="1" x14ac:dyDescent="0.2"/>
    <row r="67" s="15" customFormat="1" x14ac:dyDescent="0.2"/>
    <row r="68" s="15" customFormat="1" x14ac:dyDescent="0.2"/>
    <row r="69" s="15" customFormat="1" x14ac:dyDescent="0.2"/>
    <row r="70" s="15" customFormat="1" x14ac:dyDescent="0.2"/>
    <row r="71" s="15" customFormat="1" x14ac:dyDescent="0.2"/>
    <row r="72" s="15" customFormat="1" x14ac:dyDescent="0.2"/>
    <row r="73" s="15" customFormat="1" x14ac:dyDescent="0.2"/>
    <row r="74" s="15" customFormat="1" x14ac:dyDescent="0.2"/>
    <row r="75" s="15" customFormat="1" x14ac:dyDescent="0.2"/>
    <row r="76" s="15" customFormat="1" x14ac:dyDescent="0.2"/>
    <row r="77" s="15" customFormat="1" x14ac:dyDescent="0.2"/>
    <row r="78" s="15" customFormat="1" x14ac:dyDescent="0.2"/>
    <row r="79" s="15" customFormat="1" x14ac:dyDescent="0.2"/>
    <row r="80" s="15" customFormat="1" x14ac:dyDescent="0.2"/>
    <row r="81" s="15" customFormat="1" x14ac:dyDescent="0.2"/>
    <row r="82" s="15" customFormat="1" x14ac:dyDescent="0.2"/>
    <row r="83" s="15" customFormat="1" x14ac:dyDescent="0.2"/>
    <row r="84" s="15" customFormat="1" x14ac:dyDescent="0.2"/>
    <row r="85" s="15" customFormat="1" x14ac:dyDescent="0.2"/>
    <row r="86" s="15" customFormat="1" x14ac:dyDescent="0.2"/>
    <row r="87" s="15" customFormat="1" x14ac:dyDescent="0.2"/>
    <row r="88" s="15" customFormat="1" x14ac:dyDescent="0.2"/>
    <row r="89" s="15" customFormat="1" x14ac:dyDescent="0.2"/>
    <row r="90" s="15" customFormat="1" x14ac:dyDescent="0.2"/>
    <row r="91" s="15" customFormat="1" x14ac:dyDescent="0.2"/>
    <row r="92" s="15" customFormat="1" x14ac:dyDescent="0.2"/>
    <row r="93" s="15" customFormat="1" x14ac:dyDescent="0.2"/>
    <row r="94" s="15" customFormat="1" x14ac:dyDescent="0.2"/>
    <row r="95" s="15" customFormat="1" x14ac:dyDescent="0.2"/>
    <row r="96" s="15" customFormat="1" x14ac:dyDescent="0.2"/>
    <row r="97" s="15" customFormat="1" x14ac:dyDescent="0.2"/>
    <row r="98" s="15" customFormat="1" x14ac:dyDescent="0.2"/>
    <row r="99" s="15" customFormat="1" x14ac:dyDescent="0.2"/>
    <row r="100" s="15" customFormat="1" x14ac:dyDescent="0.2"/>
    <row r="101" s="15" customFormat="1" x14ac:dyDescent="0.2"/>
    <row r="102" s="15" customFormat="1" x14ac:dyDescent="0.2"/>
    <row r="103" s="15" customFormat="1" x14ac:dyDescent="0.2"/>
    <row r="104" s="15" customFormat="1" x14ac:dyDescent="0.2"/>
    <row r="105" s="15" customFormat="1" x14ac:dyDescent="0.2"/>
    <row r="106" s="15" customFormat="1" x14ac:dyDescent="0.2"/>
    <row r="107" s="15" customFormat="1" x14ac:dyDescent="0.2"/>
    <row r="108" s="15" customFormat="1" x14ac:dyDescent="0.2"/>
    <row r="109" s="15" customFormat="1" x14ac:dyDescent="0.2"/>
    <row r="110" s="15" customFormat="1" x14ac:dyDescent="0.2"/>
    <row r="111" s="15" customFormat="1" x14ac:dyDescent="0.2"/>
    <row r="112" s="15" customFormat="1" x14ac:dyDescent="0.2"/>
    <row r="113" s="15" customFormat="1" x14ac:dyDescent="0.2"/>
    <row r="114" s="15" customFormat="1" x14ac:dyDescent="0.2"/>
    <row r="115" s="15" customFormat="1" x14ac:dyDescent="0.2"/>
    <row r="116" s="15" customFormat="1" x14ac:dyDescent="0.2"/>
    <row r="117" s="15" customFormat="1" x14ac:dyDescent="0.2"/>
    <row r="118" s="15" customFormat="1" x14ac:dyDescent="0.2"/>
    <row r="119" s="15" customFormat="1" x14ac:dyDescent="0.2"/>
    <row r="120" s="15" customFormat="1" x14ac:dyDescent="0.2"/>
    <row r="121" s="15" customFormat="1" x14ac:dyDescent="0.2"/>
    <row r="122" s="15" customFormat="1" x14ac:dyDescent="0.2"/>
    <row r="123" s="15" customFormat="1" x14ac:dyDescent="0.2"/>
    <row r="124" s="15" customFormat="1" x14ac:dyDescent="0.2"/>
    <row r="125" s="15" customFormat="1" x14ac:dyDescent="0.2"/>
    <row r="126" s="15" customFormat="1" x14ac:dyDescent="0.2"/>
    <row r="127" s="15" customFormat="1" x14ac:dyDescent="0.2"/>
    <row r="128" s="15" customFormat="1" x14ac:dyDescent="0.2"/>
    <row r="129" s="15" customFormat="1" x14ac:dyDescent="0.2"/>
    <row r="130" s="15" customFormat="1" x14ac:dyDescent="0.2"/>
    <row r="131" s="15" customFormat="1" x14ac:dyDescent="0.2"/>
    <row r="132" s="15" customFormat="1" x14ac:dyDescent="0.2"/>
    <row r="133" s="15" customFormat="1" x14ac:dyDescent="0.2"/>
    <row r="134" s="15" customFormat="1" x14ac:dyDescent="0.2"/>
    <row r="135" s="15" customFormat="1" x14ac:dyDescent="0.2"/>
    <row r="136" s="15" customFormat="1" x14ac:dyDescent="0.2"/>
    <row r="137" s="15" customFormat="1" x14ac:dyDescent="0.2"/>
    <row r="138" s="15" customFormat="1" x14ac:dyDescent="0.2"/>
    <row r="139" s="15" customFormat="1" x14ac:dyDescent="0.2"/>
    <row r="140" s="15" customFormat="1" x14ac:dyDescent="0.2"/>
    <row r="141" s="15" customFormat="1" x14ac:dyDescent="0.2"/>
    <row r="142" s="15" customFormat="1" x14ac:dyDescent="0.2"/>
    <row r="143" s="15" customFormat="1" x14ac:dyDescent="0.2"/>
    <row r="144" s="15" customFormat="1" x14ac:dyDescent="0.2"/>
    <row r="145" s="15" customFormat="1" x14ac:dyDescent="0.2"/>
    <row r="146" s="15" customFormat="1" x14ac:dyDescent="0.2"/>
    <row r="147" s="15" customFormat="1" x14ac:dyDescent="0.2"/>
    <row r="148" s="15" customFormat="1" x14ac:dyDescent="0.2"/>
    <row r="149" s="15" customFormat="1" x14ac:dyDescent="0.2"/>
    <row r="150" s="15" customFormat="1" x14ac:dyDescent="0.2"/>
    <row r="151" s="15" customFormat="1" x14ac:dyDescent="0.2"/>
    <row r="152" s="15" customFormat="1" x14ac:dyDescent="0.2"/>
    <row r="153" s="15" customFormat="1" x14ac:dyDescent="0.2"/>
    <row r="154" s="15" customFormat="1" x14ac:dyDescent="0.2"/>
    <row r="155" s="15" customFormat="1" x14ac:dyDescent="0.2"/>
    <row r="156" s="15" customFormat="1" x14ac:dyDescent="0.2"/>
    <row r="157" s="15" customFormat="1" x14ac:dyDescent="0.2"/>
    <row r="158" s="15" customFormat="1" x14ac:dyDescent="0.2"/>
    <row r="159" s="15" customFormat="1" x14ac:dyDescent="0.2"/>
    <row r="160" s="15" customFormat="1" x14ac:dyDescent="0.2"/>
    <row r="161" s="15" customFormat="1" x14ac:dyDescent="0.2"/>
    <row r="162" s="15" customFormat="1" x14ac:dyDescent="0.2"/>
    <row r="163" s="15" customFormat="1" x14ac:dyDescent="0.2"/>
    <row r="164" s="15" customFormat="1" x14ac:dyDescent="0.2"/>
    <row r="165" s="15" customFormat="1" x14ac:dyDescent="0.2"/>
    <row r="166" s="15" customFormat="1" x14ac:dyDescent="0.2"/>
    <row r="167" s="15" customFormat="1" x14ac:dyDescent="0.2"/>
    <row r="168" s="15" customFormat="1" x14ac:dyDescent="0.2"/>
    <row r="169" s="15" customFormat="1" x14ac:dyDescent="0.2"/>
    <row r="170" s="15" customFormat="1" x14ac:dyDescent="0.2"/>
    <row r="171" s="15" customFormat="1" x14ac:dyDescent="0.2"/>
    <row r="172" s="15" customFormat="1" x14ac:dyDescent="0.2"/>
    <row r="173" s="15" customFormat="1" x14ac:dyDescent="0.2"/>
    <row r="174" s="15" customFormat="1" x14ac:dyDescent="0.2"/>
    <row r="175" s="15" customFormat="1" x14ac:dyDescent="0.2"/>
    <row r="176" s="15" customFormat="1" x14ac:dyDescent="0.2"/>
    <row r="177" s="15" customFormat="1" x14ac:dyDescent="0.2"/>
    <row r="178" s="15" customFormat="1" x14ac:dyDescent="0.2"/>
    <row r="179" s="15" customFormat="1" x14ac:dyDescent="0.2"/>
    <row r="180" s="15" customFormat="1" x14ac:dyDescent="0.2"/>
    <row r="181" s="15" customFormat="1" x14ac:dyDescent="0.2"/>
    <row r="182" s="15" customFormat="1" x14ac:dyDescent="0.2"/>
    <row r="183" s="15" customFormat="1" x14ac:dyDescent="0.2"/>
    <row r="184" s="15" customFormat="1" x14ac:dyDescent="0.2"/>
    <row r="185" s="15" customFormat="1" x14ac:dyDescent="0.2"/>
    <row r="186" s="15" customFormat="1" x14ac:dyDescent="0.2"/>
    <row r="187" s="15" customFormat="1" x14ac:dyDescent="0.2"/>
    <row r="188" s="15" customFormat="1" x14ac:dyDescent="0.2"/>
    <row r="189" s="15" customFormat="1" x14ac:dyDescent="0.2"/>
    <row r="190" s="15" customFormat="1" x14ac:dyDescent="0.2"/>
    <row r="191" s="15" customFormat="1" x14ac:dyDescent="0.2"/>
    <row r="192" s="15" customFormat="1" x14ac:dyDescent="0.2"/>
    <row r="193" s="15" customFormat="1" x14ac:dyDescent="0.2"/>
    <row r="194" s="15" customFormat="1" x14ac:dyDescent="0.2"/>
    <row r="195" s="15" customFormat="1" x14ac:dyDescent="0.2"/>
    <row r="196" s="15" customFormat="1" x14ac:dyDescent="0.2"/>
  </sheetData>
  <mergeCells count="14">
    <mergeCell ref="B17:C17"/>
    <mergeCell ref="A1:C1"/>
    <mergeCell ref="B18:G18"/>
    <mergeCell ref="B20:G20"/>
    <mergeCell ref="B19:G19"/>
    <mergeCell ref="B28:G28"/>
    <mergeCell ref="B29:G29"/>
    <mergeCell ref="B26:G26"/>
    <mergeCell ref="B27:G27"/>
    <mergeCell ref="B21:G21"/>
    <mergeCell ref="B22:G22"/>
    <mergeCell ref="B25:G25"/>
    <mergeCell ref="B24:C24"/>
    <mergeCell ref="B23:G23"/>
  </mergeCells>
  <hyperlinks>
    <hyperlink ref="C11" r:id="rId1" xr:uid="{5BADEF62-01F3-4DE0-AFE3-BB171B85474C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Q38"/>
  <sheetViews>
    <sheetView zoomScale="85" zoomScaleNormal="85" zoomScaleSheetLayoutView="85" workbookViewId="0">
      <selection activeCell="C16" sqref="C16"/>
    </sheetView>
  </sheetViews>
  <sheetFormatPr defaultColWidth="21.5" defaultRowHeight="12.75" x14ac:dyDescent="0.2"/>
  <cols>
    <col min="1" max="1" width="21.5" style="24"/>
    <col min="2" max="2" width="11.83203125" style="94" customWidth="1"/>
    <col min="3" max="7" width="21.5" style="24"/>
    <col min="8" max="8" width="21.5" style="95"/>
    <col min="9" max="9" width="21.5" style="96"/>
    <col min="10" max="13" width="21.5" style="24"/>
    <col min="14" max="14" width="21.5" style="95"/>
    <col min="15" max="15" width="21.5" style="24"/>
    <col min="16" max="16" width="21.5" style="95"/>
    <col min="17" max="17" width="21.5" style="23"/>
    <col min="18" max="16384" width="21.5" style="24"/>
  </cols>
  <sheetData>
    <row r="1" spans="1:17" ht="14.25" x14ac:dyDescent="0.2">
      <c r="A1" s="20"/>
      <c r="B1" s="20"/>
      <c r="C1" s="20"/>
      <c r="D1" s="20"/>
      <c r="E1" s="20"/>
      <c r="F1" s="20"/>
      <c r="G1" s="20"/>
      <c r="H1" s="21"/>
      <c r="I1" s="22"/>
      <c r="J1" s="20"/>
      <c r="K1" s="20"/>
      <c r="L1" s="20"/>
      <c r="M1" s="20"/>
      <c r="N1" s="21"/>
      <c r="O1" s="20"/>
      <c r="P1" s="21"/>
    </row>
    <row r="2" spans="1:17" ht="17.25" customHeight="1" x14ac:dyDescent="0.2">
      <c r="A2" s="25" t="s">
        <v>92</v>
      </c>
      <c r="B2" s="26"/>
      <c r="C2" s="177" t="str">
        <f>Job_No</f>
        <v>Q15</v>
      </c>
      <c r="D2" s="177"/>
      <c r="E2" s="177"/>
      <c r="F2" s="177"/>
      <c r="G2" s="177"/>
      <c r="H2" s="177"/>
      <c r="I2" s="177"/>
      <c r="J2" s="20"/>
      <c r="K2" s="20"/>
      <c r="L2" s="20"/>
      <c r="M2" s="20"/>
      <c r="N2" s="21"/>
      <c r="O2" s="21"/>
      <c r="P2" s="21"/>
    </row>
    <row r="3" spans="1:17" ht="15" x14ac:dyDescent="0.2">
      <c r="A3" s="27" t="s">
        <v>78</v>
      </c>
      <c r="B3" s="28"/>
      <c r="C3" s="176"/>
      <c r="D3" s="176"/>
      <c r="E3" s="176"/>
      <c r="F3" s="176"/>
      <c r="G3" s="176"/>
      <c r="H3" s="176"/>
      <c r="I3" s="176"/>
      <c r="J3" s="20"/>
      <c r="K3" s="20"/>
      <c r="L3" s="20"/>
      <c r="M3" s="20"/>
      <c r="N3" s="21"/>
      <c r="O3" s="21"/>
      <c r="P3" s="21"/>
    </row>
    <row r="4" spans="1:17" ht="15" x14ac:dyDescent="0.2">
      <c r="A4" s="27" t="s">
        <v>79</v>
      </c>
      <c r="B4" s="29"/>
      <c r="C4" s="175" t="str">
        <f>Client</f>
        <v>CSTC</v>
      </c>
      <c r="D4" s="175"/>
      <c r="E4" s="175"/>
      <c r="F4" s="175"/>
      <c r="G4" s="175"/>
      <c r="H4" s="175"/>
      <c r="I4" s="175"/>
      <c r="J4" s="20"/>
      <c r="K4" s="20"/>
      <c r="L4" s="20"/>
      <c r="M4" s="20"/>
      <c r="N4" s="21"/>
      <c r="O4" s="21"/>
      <c r="P4" s="21"/>
    </row>
    <row r="5" spans="1:17" ht="15" x14ac:dyDescent="0.2">
      <c r="A5" s="27" t="s">
        <v>84</v>
      </c>
      <c r="B5" s="29"/>
      <c r="C5" s="175" t="str">
        <f>Project_Name</f>
        <v>Office Fit Out</v>
      </c>
      <c r="D5" s="175"/>
      <c r="E5" s="175"/>
      <c r="F5" s="175"/>
      <c r="G5" s="175"/>
      <c r="H5" s="175"/>
      <c r="I5" s="175"/>
      <c r="J5" s="20"/>
      <c r="K5" s="20"/>
      <c r="L5" s="20"/>
      <c r="M5" s="20"/>
      <c r="N5" s="21"/>
      <c r="O5" s="21"/>
      <c r="P5" s="21"/>
    </row>
    <row r="6" spans="1:17" ht="15" x14ac:dyDescent="0.2">
      <c r="A6" s="30"/>
      <c r="B6" s="30"/>
      <c r="C6" s="174">
        <f>Project_Location</f>
        <v>0</v>
      </c>
      <c r="D6" s="174"/>
      <c r="E6" s="174"/>
      <c r="F6" s="174"/>
      <c r="G6" s="174"/>
      <c r="H6" s="174"/>
      <c r="I6" s="174"/>
      <c r="J6" s="31"/>
      <c r="K6" s="31"/>
      <c r="L6" s="31"/>
      <c r="M6" s="31"/>
      <c r="N6" s="32"/>
      <c r="O6" s="32"/>
      <c r="P6" s="32"/>
    </row>
    <row r="7" spans="1:17" ht="6.75" customHeight="1" x14ac:dyDescent="0.2">
      <c r="A7" s="30"/>
      <c r="B7" s="31"/>
      <c r="C7" s="31"/>
      <c r="D7" s="33"/>
      <c r="E7" s="33"/>
      <c r="F7" s="33"/>
      <c r="G7" s="33"/>
      <c r="H7" s="32"/>
      <c r="I7" s="34"/>
      <c r="J7" s="31"/>
      <c r="K7" s="31"/>
      <c r="L7" s="31"/>
      <c r="M7" s="31"/>
      <c r="N7" s="32"/>
      <c r="O7" s="31"/>
      <c r="P7" s="32"/>
    </row>
    <row r="8" spans="1:17" ht="15" x14ac:dyDescent="0.2">
      <c r="A8" s="25" t="s">
        <v>85</v>
      </c>
      <c r="B8" s="35"/>
      <c r="C8" s="26"/>
      <c r="D8" s="36">
        <f>Contract_Sum</f>
        <v>0</v>
      </c>
      <c r="E8" s="37"/>
      <c r="F8" s="37"/>
      <c r="G8" s="37"/>
      <c r="H8" s="32"/>
      <c r="I8" s="34"/>
      <c r="J8" s="31"/>
      <c r="K8" s="31"/>
      <c r="L8" s="31"/>
      <c r="M8" s="31"/>
      <c r="N8" s="32"/>
      <c r="O8" s="31"/>
      <c r="P8" s="32"/>
    </row>
    <row r="9" spans="1:17" ht="15" x14ac:dyDescent="0.2">
      <c r="A9" s="27" t="s">
        <v>86</v>
      </c>
      <c r="B9" s="29"/>
      <c r="C9" s="28"/>
      <c r="D9" s="38"/>
      <c r="E9" s="39"/>
      <c r="F9" s="39"/>
      <c r="G9" s="39"/>
      <c r="H9" s="32"/>
      <c r="I9" s="34"/>
      <c r="J9" s="31"/>
      <c r="K9" s="31"/>
      <c r="L9" s="31"/>
      <c r="M9" s="31"/>
      <c r="N9" s="32"/>
      <c r="O9" s="31"/>
      <c r="P9" s="32"/>
    </row>
    <row r="10" spans="1:17" ht="13.5" thickBot="1" x14ac:dyDescent="0.25">
      <c r="A10" s="40"/>
      <c r="B10" s="41"/>
      <c r="C10" s="42"/>
      <c r="D10" s="42"/>
      <c r="E10" s="42"/>
      <c r="F10" s="42"/>
      <c r="G10" s="42"/>
      <c r="H10" s="43"/>
      <c r="I10" s="44"/>
      <c r="J10" s="42"/>
      <c r="K10" s="42"/>
      <c r="L10" s="42"/>
      <c r="M10" s="42"/>
      <c r="N10" s="43"/>
      <c r="O10" s="42"/>
      <c r="P10" s="43"/>
    </row>
    <row r="11" spans="1:17" s="50" customFormat="1" ht="51.75" thickBot="1" x14ac:dyDescent="0.25">
      <c r="A11" s="45" t="s">
        <v>8</v>
      </c>
      <c r="B11" s="46" t="s">
        <v>55</v>
      </c>
      <c r="C11" s="47" t="s">
        <v>3</v>
      </c>
      <c r="D11" s="46" t="s">
        <v>41</v>
      </c>
      <c r="E11" s="46" t="s">
        <v>73</v>
      </c>
      <c r="F11" s="46" t="s">
        <v>52</v>
      </c>
      <c r="G11" s="46" t="s">
        <v>65</v>
      </c>
      <c r="H11" s="46" t="s">
        <v>17</v>
      </c>
      <c r="I11" s="46" t="s">
        <v>6</v>
      </c>
      <c r="J11" s="46" t="s">
        <v>39</v>
      </c>
      <c r="K11" s="46" t="s">
        <v>66</v>
      </c>
      <c r="L11" s="46" t="s">
        <v>40</v>
      </c>
      <c r="M11" s="46" t="s">
        <v>9</v>
      </c>
      <c r="N11" s="46" t="s">
        <v>45</v>
      </c>
      <c r="O11" s="46" t="s">
        <v>67</v>
      </c>
      <c r="P11" s="48" t="s">
        <v>38</v>
      </c>
      <c r="Q11" s="49" t="s">
        <v>43</v>
      </c>
    </row>
    <row r="12" spans="1:17" ht="33" customHeight="1" thickBot="1" x14ac:dyDescent="0.25">
      <c r="A12" s="51" t="s">
        <v>57</v>
      </c>
      <c r="B12" s="52"/>
      <c r="C12" s="53" t="s">
        <v>97</v>
      </c>
      <c r="D12" s="54">
        <f>'01'!$H$39</f>
        <v>1016.577</v>
      </c>
      <c r="E12" s="54"/>
      <c r="F12" s="55"/>
      <c r="G12" s="55"/>
      <c r="H12" s="56"/>
      <c r="I12" s="52"/>
      <c r="J12" s="57"/>
      <c r="K12" s="58"/>
      <c r="L12" s="54">
        <f t="shared" ref="L12:L31" si="0">IF(OR(I12="Approved",I12="Waiting Approval"),D12,0)</f>
        <v>0</v>
      </c>
      <c r="M12" s="59"/>
      <c r="N12" s="54">
        <f>L12*M12</f>
        <v>0</v>
      </c>
      <c r="O12" s="52"/>
      <c r="P12" s="60"/>
      <c r="Q12" s="23">
        <f t="shared" ref="Q12:Q31" si="1">L12-D12</f>
        <v>-1016.577</v>
      </c>
    </row>
    <row r="13" spans="1:17" ht="13.5" customHeight="1" thickBot="1" x14ac:dyDescent="0.25">
      <c r="A13" s="61" t="s">
        <v>54</v>
      </c>
      <c r="B13" s="62"/>
      <c r="C13" s="63"/>
      <c r="D13" s="54" t="e">
        <f>#REF!</f>
        <v>#REF!</v>
      </c>
      <c r="E13" s="64"/>
      <c r="F13" s="65"/>
      <c r="G13" s="65"/>
      <c r="H13" s="56"/>
      <c r="I13" s="62"/>
      <c r="J13" s="66"/>
      <c r="K13" s="67"/>
      <c r="L13" s="64">
        <f t="shared" si="0"/>
        <v>0</v>
      </c>
      <c r="M13" s="68"/>
      <c r="N13" s="64">
        <f t="shared" ref="N13:N31" si="2">L13*M13</f>
        <v>0</v>
      </c>
      <c r="O13" s="62"/>
      <c r="P13" s="69"/>
      <c r="Q13" s="23" t="e">
        <f t="shared" si="1"/>
        <v>#REF!</v>
      </c>
    </row>
    <row r="14" spans="1:17" ht="13.5" customHeight="1" thickBot="1" x14ac:dyDescent="0.25">
      <c r="A14" s="61" t="s">
        <v>58</v>
      </c>
      <c r="B14" s="62"/>
      <c r="C14" s="63"/>
      <c r="D14" s="54" t="e">
        <f>#REF!</f>
        <v>#REF!</v>
      </c>
      <c r="E14" s="64"/>
      <c r="F14" s="65"/>
      <c r="G14" s="65"/>
      <c r="H14" s="56"/>
      <c r="I14" s="62"/>
      <c r="J14" s="66"/>
      <c r="K14" s="67"/>
      <c r="L14" s="64">
        <f t="shared" si="0"/>
        <v>0</v>
      </c>
      <c r="M14" s="68"/>
      <c r="N14" s="64">
        <f t="shared" si="2"/>
        <v>0</v>
      </c>
      <c r="O14" s="62"/>
      <c r="P14" s="69"/>
      <c r="Q14" s="23" t="e">
        <f t="shared" si="1"/>
        <v>#REF!</v>
      </c>
    </row>
    <row r="15" spans="1:17" ht="13.5" customHeight="1" thickBot="1" x14ac:dyDescent="0.25">
      <c r="A15" s="61" t="s">
        <v>59</v>
      </c>
      <c r="B15" s="62"/>
      <c r="C15" s="63"/>
      <c r="D15" s="54" t="e">
        <f>#REF!</f>
        <v>#REF!</v>
      </c>
      <c r="E15" s="64"/>
      <c r="F15" s="65"/>
      <c r="G15" s="65"/>
      <c r="H15" s="56"/>
      <c r="I15" s="62"/>
      <c r="J15" s="66"/>
      <c r="K15" s="67"/>
      <c r="L15" s="64">
        <f t="shared" si="0"/>
        <v>0</v>
      </c>
      <c r="M15" s="68"/>
      <c r="N15" s="64">
        <f t="shared" si="2"/>
        <v>0</v>
      </c>
      <c r="O15" s="62"/>
      <c r="P15" s="69"/>
      <c r="Q15" s="23" t="e">
        <f t="shared" si="1"/>
        <v>#REF!</v>
      </c>
    </row>
    <row r="16" spans="1:17" ht="13.5" customHeight="1" thickBot="1" x14ac:dyDescent="0.25">
      <c r="A16" s="61" t="s">
        <v>60</v>
      </c>
      <c r="B16" s="62"/>
      <c r="C16" s="63"/>
      <c r="D16" s="54" t="e">
        <f>#REF!</f>
        <v>#REF!</v>
      </c>
      <c r="E16" s="64"/>
      <c r="F16" s="65"/>
      <c r="G16" s="65"/>
      <c r="H16" s="56"/>
      <c r="I16" s="62"/>
      <c r="J16" s="66"/>
      <c r="K16" s="67"/>
      <c r="L16" s="64">
        <f t="shared" si="0"/>
        <v>0</v>
      </c>
      <c r="M16" s="68"/>
      <c r="N16" s="64">
        <f t="shared" si="2"/>
        <v>0</v>
      </c>
      <c r="O16" s="70"/>
      <c r="P16" s="69"/>
      <c r="Q16" s="23" t="e">
        <f t="shared" si="1"/>
        <v>#REF!</v>
      </c>
    </row>
    <row r="17" spans="1:17" ht="13.5" customHeight="1" thickBot="1" x14ac:dyDescent="0.25">
      <c r="A17" s="61" t="s">
        <v>61</v>
      </c>
      <c r="B17" s="62"/>
      <c r="C17" s="63"/>
      <c r="D17" s="54" t="e">
        <f>#REF!</f>
        <v>#REF!</v>
      </c>
      <c r="E17" s="64"/>
      <c r="F17" s="65"/>
      <c r="G17" s="65"/>
      <c r="H17" s="56"/>
      <c r="I17" s="62"/>
      <c r="J17" s="66"/>
      <c r="K17" s="67"/>
      <c r="L17" s="64">
        <f t="shared" si="0"/>
        <v>0</v>
      </c>
      <c r="M17" s="68"/>
      <c r="N17" s="64">
        <f t="shared" si="2"/>
        <v>0</v>
      </c>
      <c r="O17" s="62"/>
      <c r="P17" s="69"/>
      <c r="Q17" s="23" t="e">
        <f t="shared" si="1"/>
        <v>#REF!</v>
      </c>
    </row>
    <row r="18" spans="1:17" ht="13.5" customHeight="1" thickBot="1" x14ac:dyDescent="0.25">
      <c r="A18" s="61" t="s">
        <v>62</v>
      </c>
      <c r="B18" s="62"/>
      <c r="C18" s="63"/>
      <c r="D18" s="54" t="e">
        <f>#REF!</f>
        <v>#REF!</v>
      </c>
      <c r="E18" s="64"/>
      <c r="F18" s="65"/>
      <c r="G18" s="65"/>
      <c r="H18" s="56"/>
      <c r="I18" s="62"/>
      <c r="J18" s="66"/>
      <c r="K18" s="67"/>
      <c r="L18" s="64">
        <f t="shared" si="0"/>
        <v>0</v>
      </c>
      <c r="M18" s="68"/>
      <c r="N18" s="64">
        <f t="shared" si="2"/>
        <v>0</v>
      </c>
      <c r="O18" s="62"/>
      <c r="P18" s="69"/>
      <c r="Q18" s="23" t="e">
        <f t="shared" si="1"/>
        <v>#REF!</v>
      </c>
    </row>
    <row r="19" spans="1:17" ht="13.5" customHeight="1" thickBot="1" x14ac:dyDescent="0.25">
      <c r="A19" s="61" t="s">
        <v>63</v>
      </c>
      <c r="B19" s="62"/>
      <c r="C19" s="63"/>
      <c r="D19" s="54" t="e">
        <f>#REF!</f>
        <v>#REF!</v>
      </c>
      <c r="E19" s="64"/>
      <c r="F19" s="65"/>
      <c r="G19" s="65"/>
      <c r="H19" s="56"/>
      <c r="I19" s="62"/>
      <c r="J19" s="66"/>
      <c r="K19" s="67"/>
      <c r="L19" s="64">
        <f t="shared" si="0"/>
        <v>0</v>
      </c>
      <c r="M19" s="68"/>
      <c r="N19" s="64">
        <f t="shared" si="2"/>
        <v>0</v>
      </c>
      <c r="O19" s="62"/>
      <c r="P19" s="69"/>
      <c r="Q19" s="23" t="e">
        <f t="shared" si="1"/>
        <v>#REF!</v>
      </c>
    </row>
    <row r="20" spans="1:17" ht="13.5" customHeight="1" thickBot="1" x14ac:dyDescent="0.25">
      <c r="A20" s="61" t="s">
        <v>64</v>
      </c>
      <c r="B20" s="62"/>
      <c r="C20" s="63"/>
      <c r="D20" s="54" t="e">
        <f>#REF!</f>
        <v>#REF!</v>
      </c>
      <c r="E20" s="64"/>
      <c r="F20" s="65"/>
      <c r="G20" s="65"/>
      <c r="H20" s="56"/>
      <c r="I20" s="62"/>
      <c r="J20" s="66"/>
      <c r="K20" s="67"/>
      <c r="L20" s="64">
        <f t="shared" si="0"/>
        <v>0</v>
      </c>
      <c r="M20" s="68"/>
      <c r="N20" s="64">
        <f t="shared" si="2"/>
        <v>0</v>
      </c>
      <c r="O20" s="62"/>
      <c r="P20" s="69"/>
      <c r="Q20" s="23" t="e">
        <f t="shared" si="1"/>
        <v>#REF!</v>
      </c>
    </row>
    <row r="21" spans="1:17" ht="13.5" customHeight="1" thickBot="1" x14ac:dyDescent="0.25">
      <c r="A21" s="61" t="s">
        <v>25</v>
      </c>
      <c r="B21" s="62"/>
      <c r="C21" s="63"/>
      <c r="D21" s="54" t="e">
        <f>#REF!</f>
        <v>#REF!</v>
      </c>
      <c r="E21" s="64"/>
      <c r="F21" s="65"/>
      <c r="G21" s="65"/>
      <c r="H21" s="56"/>
      <c r="I21" s="62"/>
      <c r="J21" s="66"/>
      <c r="K21" s="67"/>
      <c r="L21" s="64">
        <f t="shared" si="0"/>
        <v>0</v>
      </c>
      <c r="M21" s="68"/>
      <c r="N21" s="64">
        <f t="shared" si="2"/>
        <v>0</v>
      </c>
      <c r="O21" s="62"/>
      <c r="P21" s="69"/>
      <c r="Q21" s="23" t="e">
        <f t="shared" si="1"/>
        <v>#REF!</v>
      </c>
    </row>
    <row r="22" spans="1:17" ht="13.5" customHeight="1" thickBot="1" x14ac:dyDescent="0.25">
      <c r="A22" s="61" t="s">
        <v>26</v>
      </c>
      <c r="B22" s="62"/>
      <c r="C22" s="63"/>
      <c r="D22" s="54" t="e">
        <f>#REF!</f>
        <v>#REF!</v>
      </c>
      <c r="E22" s="64"/>
      <c r="F22" s="65"/>
      <c r="G22" s="65"/>
      <c r="H22" s="56"/>
      <c r="I22" s="62"/>
      <c r="J22" s="66"/>
      <c r="K22" s="67"/>
      <c r="L22" s="64">
        <f t="shared" si="0"/>
        <v>0</v>
      </c>
      <c r="M22" s="68"/>
      <c r="N22" s="64">
        <f t="shared" si="2"/>
        <v>0</v>
      </c>
      <c r="O22" s="62"/>
      <c r="P22" s="69"/>
      <c r="Q22" s="23" t="e">
        <f t="shared" si="1"/>
        <v>#REF!</v>
      </c>
    </row>
    <row r="23" spans="1:17" ht="13.5" customHeight="1" thickBot="1" x14ac:dyDescent="0.25">
      <c r="A23" s="61" t="s">
        <v>27</v>
      </c>
      <c r="B23" s="62"/>
      <c r="C23" s="63"/>
      <c r="D23" s="54" t="e">
        <f>#REF!</f>
        <v>#REF!</v>
      </c>
      <c r="E23" s="64"/>
      <c r="F23" s="65"/>
      <c r="G23" s="65"/>
      <c r="H23" s="56"/>
      <c r="I23" s="62"/>
      <c r="J23" s="66"/>
      <c r="K23" s="67"/>
      <c r="L23" s="64">
        <f t="shared" si="0"/>
        <v>0</v>
      </c>
      <c r="M23" s="68"/>
      <c r="N23" s="64">
        <f t="shared" si="2"/>
        <v>0</v>
      </c>
      <c r="O23" s="62"/>
      <c r="P23" s="69"/>
      <c r="Q23" s="23" t="e">
        <f t="shared" si="1"/>
        <v>#REF!</v>
      </c>
    </row>
    <row r="24" spans="1:17" ht="13.5" customHeight="1" thickBot="1" x14ac:dyDescent="0.25">
      <c r="A24" s="61" t="s">
        <v>28</v>
      </c>
      <c r="B24" s="62"/>
      <c r="C24" s="63"/>
      <c r="D24" s="54" t="e">
        <f>#REF!</f>
        <v>#REF!</v>
      </c>
      <c r="E24" s="64"/>
      <c r="F24" s="65"/>
      <c r="G24" s="65"/>
      <c r="H24" s="56"/>
      <c r="I24" s="62"/>
      <c r="J24" s="66"/>
      <c r="K24" s="67"/>
      <c r="L24" s="64">
        <f t="shared" si="0"/>
        <v>0</v>
      </c>
      <c r="M24" s="68"/>
      <c r="N24" s="64">
        <f t="shared" si="2"/>
        <v>0</v>
      </c>
      <c r="O24" s="62"/>
      <c r="P24" s="69"/>
      <c r="Q24" s="23" t="e">
        <f t="shared" si="1"/>
        <v>#REF!</v>
      </c>
    </row>
    <row r="25" spans="1:17" ht="13.5" customHeight="1" thickBot="1" x14ac:dyDescent="0.25">
      <c r="A25" s="61" t="s">
        <v>46</v>
      </c>
      <c r="B25" s="62"/>
      <c r="C25" s="63"/>
      <c r="D25" s="54" t="e">
        <f>#REF!</f>
        <v>#REF!</v>
      </c>
      <c r="E25" s="64"/>
      <c r="F25" s="65"/>
      <c r="G25" s="65"/>
      <c r="H25" s="56"/>
      <c r="I25" s="62"/>
      <c r="J25" s="66"/>
      <c r="K25" s="67"/>
      <c r="L25" s="64">
        <f t="shared" si="0"/>
        <v>0</v>
      </c>
      <c r="M25" s="68"/>
      <c r="N25" s="64">
        <f t="shared" si="2"/>
        <v>0</v>
      </c>
      <c r="O25" s="62"/>
      <c r="P25" s="69"/>
      <c r="Q25" s="23" t="e">
        <f t="shared" si="1"/>
        <v>#REF!</v>
      </c>
    </row>
    <row r="26" spans="1:17" ht="13.5" customHeight="1" thickBot="1" x14ac:dyDescent="0.25">
      <c r="A26" s="61" t="s">
        <v>29</v>
      </c>
      <c r="B26" s="62"/>
      <c r="C26" s="63"/>
      <c r="D26" s="54" t="e">
        <f>#REF!</f>
        <v>#REF!</v>
      </c>
      <c r="E26" s="64"/>
      <c r="F26" s="65"/>
      <c r="G26" s="65"/>
      <c r="H26" s="56"/>
      <c r="I26" s="62"/>
      <c r="J26" s="66"/>
      <c r="K26" s="67"/>
      <c r="L26" s="64">
        <f t="shared" si="0"/>
        <v>0</v>
      </c>
      <c r="M26" s="68"/>
      <c r="N26" s="64">
        <f t="shared" si="2"/>
        <v>0</v>
      </c>
      <c r="O26" s="62"/>
      <c r="P26" s="69"/>
      <c r="Q26" s="23" t="e">
        <f t="shared" si="1"/>
        <v>#REF!</v>
      </c>
    </row>
    <row r="27" spans="1:17" ht="13.5" customHeight="1" thickBot="1" x14ac:dyDescent="0.25">
      <c r="A27" s="61" t="s">
        <v>47</v>
      </c>
      <c r="B27" s="62"/>
      <c r="C27" s="63"/>
      <c r="D27" s="54" t="e">
        <f>#REF!</f>
        <v>#REF!</v>
      </c>
      <c r="E27" s="64"/>
      <c r="F27" s="65"/>
      <c r="G27" s="65"/>
      <c r="H27" s="56"/>
      <c r="I27" s="62"/>
      <c r="J27" s="66"/>
      <c r="K27" s="67"/>
      <c r="L27" s="64">
        <f t="shared" si="0"/>
        <v>0</v>
      </c>
      <c r="M27" s="68"/>
      <c r="N27" s="64">
        <f t="shared" si="2"/>
        <v>0</v>
      </c>
      <c r="O27" s="62"/>
      <c r="P27" s="69"/>
      <c r="Q27" s="23" t="e">
        <f t="shared" si="1"/>
        <v>#REF!</v>
      </c>
    </row>
    <row r="28" spans="1:17" ht="13.5" customHeight="1" thickBot="1" x14ac:dyDescent="0.25">
      <c r="A28" s="61" t="s">
        <v>30</v>
      </c>
      <c r="B28" s="62"/>
      <c r="C28" s="63"/>
      <c r="D28" s="54" t="e">
        <f>#REF!</f>
        <v>#REF!</v>
      </c>
      <c r="E28" s="64"/>
      <c r="F28" s="65"/>
      <c r="G28" s="65"/>
      <c r="H28" s="56"/>
      <c r="I28" s="62"/>
      <c r="J28" s="66"/>
      <c r="K28" s="67"/>
      <c r="L28" s="64">
        <f t="shared" si="0"/>
        <v>0</v>
      </c>
      <c r="M28" s="68"/>
      <c r="N28" s="64">
        <f t="shared" si="2"/>
        <v>0</v>
      </c>
      <c r="O28" s="62"/>
      <c r="P28" s="69"/>
      <c r="Q28" s="23" t="e">
        <f t="shared" si="1"/>
        <v>#REF!</v>
      </c>
    </row>
    <row r="29" spans="1:17" ht="13.5" customHeight="1" thickBot="1" x14ac:dyDescent="0.25">
      <c r="A29" s="61" t="s">
        <v>31</v>
      </c>
      <c r="B29" s="62"/>
      <c r="C29" s="63"/>
      <c r="D29" s="54" t="e">
        <f>#REF!</f>
        <v>#REF!</v>
      </c>
      <c r="E29" s="64"/>
      <c r="F29" s="65"/>
      <c r="G29" s="65"/>
      <c r="H29" s="56"/>
      <c r="I29" s="62"/>
      <c r="J29" s="66"/>
      <c r="K29" s="67"/>
      <c r="L29" s="64">
        <f t="shared" si="0"/>
        <v>0</v>
      </c>
      <c r="M29" s="68"/>
      <c r="N29" s="64">
        <f t="shared" si="2"/>
        <v>0</v>
      </c>
      <c r="O29" s="62"/>
      <c r="P29" s="69"/>
      <c r="Q29" s="23" t="e">
        <f t="shared" si="1"/>
        <v>#REF!</v>
      </c>
    </row>
    <row r="30" spans="1:17" ht="13.5" customHeight="1" thickBot="1" x14ac:dyDescent="0.25">
      <c r="A30" s="61" t="s">
        <v>32</v>
      </c>
      <c r="B30" s="62"/>
      <c r="C30" s="63"/>
      <c r="D30" s="54" t="e">
        <f>#REF!</f>
        <v>#REF!</v>
      </c>
      <c r="E30" s="64"/>
      <c r="F30" s="65"/>
      <c r="G30" s="65"/>
      <c r="H30" s="56"/>
      <c r="I30" s="62"/>
      <c r="J30" s="66"/>
      <c r="K30" s="67"/>
      <c r="L30" s="64">
        <f t="shared" si="0"/>
        <v>0</v>
      </c>
      <c r="M30" s="68"/>
      <c r="N30" s="64">
        <f t="shared" si="2"/>
        <v>0</v>
      </c>
      <c r="O30" s="62"/>
      <c r="P30" s="69"/>
      <c r="Q30" s="23" t="e">
        <f t="shared" si="1"/>
        <v>#REF!</v>
      </c>
    </row>
    <row r="31" spans="1:17" ht="13.5" customHeight="1" thickBot="1" x14ac:dyDescent="0.25">
      <c r="A31" s="71" t="s">
        <v>33</v>
      </c>
      <c r="B31" s="72"/>
      <c r="C31" s="73"/>
      <c r="D31" s="54" t="e">
        <f>#REF!</f>
        <v>#REF!</v>
      </c>
      <c r="E31" s="74"/>
      <c r="F31" s="75"/>
      <c r="G31" s="75"/>
      <c r="H31" s="56"/>
      <c r="I31" s="72"/>
      <c r="J31" s="76"/>
      <c r="K31" s="77"/>
      <c r="L31" s="74">
        <f t="shared" si="0"/>
        <v>0</v>
      </c>
      <c r="M31" s="78"/>
      <c r="N31" s="74">
        <f t="shared" si="2"/>
        <v>0</v>
      </c>
      <c r="O31" s="72"/>
      <c r="P31" s="79"/>
      <c r="Q31" s="23" t="e">
        <f t="shared" si="1"/>
        <v>#REF!</v>
      </c>
    </row>
    <row r="32" spans="1:17" ht="25.5" customHeight="1" x14ac:dyDescent="0.2">
      <c r="A32" s="43"/>
      <c r="B32" s="80"/>
      <c r="C32" s="81"/>
      <c r="D32" s="82"/>
      <c r="E32" s="82"/>
      <c r="F32" s="82"/>
      <c r="G32" s="82"/>
      <c r="H32" s="83"/>
      <c r="I32" s="80"/>
      <c r="J32" s="84"/>
      <c r="K32" s="84"/>
      <c r="L32" s="82"/>
      <c r="M32" s="85"/>
      <c r="N32" s="86"/>
      <c r="O32" s="80"/>
      <c r="P32" s="86"/>
    </row>
    <row r="33" spans="1:17" s="93" customFormat="1" ht="13.15" customHeight="1" thickBot="1" x14ac:dyDescent="0.25">
      <c r="A33" s="87" t="s">
        <v>34</v>
      </c>
      <c r="B33" s="88"/>
      <c r="C33" s="89"/>
      <c r="D33" s="90" t="e">
        <f>SUM(D12:D31)</f>
        <v>#REF!</v>
      </c>
      <c r="E33" s="90"/>
      <c r="F33" s="90"/>
      <c r="G33" s="90"/>
      <c r="H33" s="89"/>
      <c r="I33" s="88"/>
      <c r="J33" s="91"/>
      <c r="K33" s="91"/>
      <c r="L33" s="90">
        <f>SUM(L12:L31)</f>
        <v>0</v>
      </c>
      <c r="M33" s="91"/>
      <c r="N33" s="90">
        <f>SUM(N12:N31)</f>
        <v>0</v>
      </c>
      <c r="O33" s="92"/>
      <c r="P33" s="90"/>
      <c r="Q33" s="90" t="e">
        <f>SUM(Q12:Q31)</f>
        <v>#REF!</v>
      </c>
    </row>
    <row r="35" spans="1:17" x14ac:dyDescent="0.2">
      <c r="B35" s="41"/>
      <c r="C35" s="101" t="s">
        <v>68</v>
      </c>
      <c r="D35" s="97" t="e">
        <f>D33</f>
        <v>#REF!</v>
      </c>
      <c r="E35" s="97"/>
      <c r="F35" s="97"/>
      <c r="G35" s="97"/>
      <c r="H35" s="43"/>
      <c r="I35" s="98"/>
      <c r="J35" s="42"/>
      <c r="K35" s="42"/>
      <c r="L35" s="42"/>
      <c r="M35" s="42"/>
      <c r="N35" s="43"/>
      <c r="O35" s="42"/>
      <c r="P35" s="43"/>
    </row>
    <row r="36" spans="1:17" x14ac:dyDescent="0.2">
      <c r="B36" s="41"/>
      <c r="C36" s="101" t="s">
        <v>42</v>
      </c>
      <c r="D36" s="97">
        <f>L33</f>
        <v>0</v>
      </c>
      <c r="E36" s="97"/>
      <c r="F36" s="97"/>
      <c r="G36" s="97"/>
      <c r="H36" s="99"/>
      <c r="I36" s="98"/>
      <c r="J36" s="42"/>
      <c r="K36" s="42"/>
      <c r="L36" s="42"/>
      <c r="M36" s="42"/>
      <c r="N36" s="43"/>
      <c r="O36" s="42"/>
      <c r="P36" s="43"/>
    </row>
    <row r="37" spans="1:17" x14ac:dyDescent="0.2">
      <c r="B37" s="41"/>
      <c r="C37" s="101" t="s">
        <v>44</v>
      </c>
      <c r="D37" s="97">
        <f>N33</f>
        <v>0</v>
      </c>
      <c r="E37" s="97"/>
      <c r="F37" s="97"/>
      <c r="G37" s="97"/>
      <c r="H37" s="99"/>
      <c r="I37" s="98"/>
      <c r="J37" s="42"/>
      <c r="K37" s="42"/>
      <c r="L37" s="42"/>
      <c r="M37" s="42"/>
      <c r="N37" s="43"/>
      <c r="O37" s="42"/>
      <c r="P37" s="43"/>
    </row>
    <row r="38" spans="1:17" x14ac:dyDescent="0.2">
      <c r="B38" s="41"/>
      <c r="C38" s="101" t="s">
        <v>7</v>
      </c>
      <c r="D38" s="100">
        <f>D8+D37</f>
        <v>0</v>
      </c>
      <c r="E38" s="100"/>
      <c r="F38" s="100"/>
      <c r="G38" s="100"/>
      <c r="H38" s="99" t="s">
        <v>48</v>
      </c>
      <c r="I38" s="98"/>
      <c r="J38" s="42"/>
      <c r="K38" s="42"/>
      <c r="L38" s="42"/>
      <c r="M38" s="42"/>
      <c r="N38" s="43"/>
      <c r="O38" s="42"/>
      <c r="P38" s="43"/>
    </row>
  </sheetData>
  <mergeCells count="5">
    <mergeCell ref="C6:I6"/>
    <mergeCell ref="C5:I5"/>
    <mergeCell ref="C4:I4"/>
    <mergeCell ref="C3:I3"/>
    <mergeCell ref="C2:I2"/>
  </mergeCells>
  <phoneticPr fontId="0" type="noConversion"/>
  <conditionalFormatting sqref="A12:P31">
    <cfRule type="expression" dxfId="0" priority="1">
      <formula>(INDIRECT("H"&amp;ROW())="Approved")</formula>
    </cfRule>
  </conditionalFormatting>
  <pageMargins left="0.47244094488188981" right="0.47244094488188981" top="0.78740157480314965" bottom="0.78740157480314965" header="0.39370078740157483" footer="0.39370078740157483"/>
  <pageSetup paperSize="9" scale="50" fitToHeight="2" orientation="landscape" r:id="rId1"/>
  <headerFooter>
    <oddHeader>&amp;L&amp;G&amp;R&amp;"HELVETICA,Bold"&amp;14CONTRACT VARIATION &amp; REGISTER</oddHeader>
    <oddFooter>&amp;L&amp;"HELVETICA,Regular"&amp;8Document PCA-R-01
Uncontrolled when printed&amp;C&amp;"HELVETICA,Regular"&amp;8Issue 4
Issue Date: 7 February 2017&amp;R&amp;"HELVETICA,Regular"&amp;8Page &amp;P of &amp;N</oddFooter>
  </headerFooter>
  <ignoredErrors>
    <ignoredError sqref="A15:A20 A21:A22 A23:A31" numberStoredAsText="1"/>
  </ignoredErrors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100-000000000000}">
          <x14:formula1>
            <xm:f>'data-help'!$B$32:$B$35</xm:f>
          </x14:formula1>
          <xm:sqref>I12:I31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C98E9-7F45-4E08-A167-81316471A28F}">
  <sheetPr>
    <pageSetUpPr fitToPage="1"/>
  </sheetPr>
  <dimension ref="A1:K54"/>
  <sheetViews>
    <sheetView tabSelected="1" topLeftCell="A9" zoomScaleNormal="100" workbookViewId="0">
      <selection activeCell="J31" sqref="J31"/>
    </sheetView>
  </sheetViews>
  <sheetFormatPr defaultColWidth="19" defaultRowHeight="14.25" x14ac:dyDescent="0.2"/>
  <cols>
    <col min="1" max="1" width="37.5" style="106" customWidth="1"/>
    <col min="2" max="2" width="9.1640625" style="106" customWidth="1"/>
    <col min="3" max="3" width="12.83203125" style="106" customWidth="1"/>
    <col min="4" max="4" width="11.6640625" style="106" customWidth="1"/>
    <col min="5" max="5" width="7.6640625" style="106" customWidth="1"/>
    <col min="6" max="6" width="13.1640625" style="106" customWidth="1"/>
    <col min="7" max="7" width="10.1640625" style="106" customWidth="1"/>
    <col min="8" max="8" width="23.83203125" style="106" customWidth="1"/>
    <col min="9" max="16384" width="19" style="106"/>
  </cols>
  <sheetData>
    <row r="1" spans="1:8" ht="7.5" customHeight="1" x14ac:dyDescent="0.2">
      <c r="B1" s="112"/>
      <c r="C1" s="112"/>
      <c r="D1" s="112"/>
    </row>
    <row r="2" spans="1:8" ht="12.75" customHeight="1" x14ac:dyDescent="0.2">
      <c r="A2" s="156" t="s">
        <v>77</v>
      </c>
      <c r="B2" s="178" t="str">
        <f>Job_No</f>
        <v>Q15</v>
      </c>
      <c r="C2" s="178"/>
      <c r="D2" s="178"/>
      <c r="E2" s="178"/>
      <c r="F2" s="178"/>
      <c r="G2" s="178"/>
      <c r="H2" s="178"/>
    </row>
    <row r="3" spans="1:8" ht="12.75" customHeight="1" x14ac:dyDescent="0.2">
      <c r="A3" s="156" t="s">
        <v>78</v>
      </c>
      <c r="B3" s="178" t="str">
        <f>Contract_No</f>
        <v>CPCCBC4005A</v>
      </c>
      <c r="C3" s="178"/>
      <c r="D3" s="178"/>
      <c r="E3" s="178"/>
      <c r="F3" s="178"/>
      <c r="G3" s="178"/>
      <c r="H3" s="178"/>
    </row>
    <row r="4" spans="1:8" ht="12.75" customHeight="1" x14ac:dyDescent="0.2">
      <c r="A4" s="156" t="s">
        <v>79</v>
      </c>
      <c r="B4" s="178" t="str">
        <f>Client</f>
        <v>CSTC</v>
      </c>
      <c r="C4" s="178"/>
      <c r="D4" s="178"/>
      <c r="E4" s="178"/>
      <c r="F4" s="178"/>
      <c r="G4" s="178"/>
      <c r="H4" s="178"/>
    </row>
    <row r="5" spans="1:8" ht="12.75" customHeight="1" x14ac:dyDescent="0.2">
      <c r="A5" s="156" t="s">
        <v>84</v>
      </c>
      <c r="B5" s="178" t="str">
        <f>Project_Name</f>
        <v>Office Fit Out</v>
      </c>
      <c r="C5" s="178"/>
      <c r="D5" s="178"/>
      <c r="E5" s="178"/>
      <c r="F5" s="178"/>
      <c r="G5" s="178"/>
      <c r="H5" s="178"/>
    </row>
    <row r="6" spans="1:8" ht="12.75" customHeight="1" x14ac:dyDescent="0.2">
      <c r="A6" s="102"/>
      <c r="B6" s="178"/>
      <c r="C6" s="178"/>
      <c r="D6" s="178"/>
      <c r="E6" s="178"/>
      <c r="F6" s="178"/>
      <c r="G6" s="178"/>
      <c r="H6" s="178"/>
    </row>
    <row r="7" spans="1:8" ht="6.75" customHeight="1" x14ac:dyDescent="0.2">
      <c r="A7" s="113"/>
      <c r="B7" s="113"/>
      <c r="C7" s="113"/>
      <c r="D7" s="114" t="str">
        <f ca="1">CELL("filename",D7)</f>
        <v>E:\CPCCBC4005A Produce labour and material schedule for ordering\[Contract Variation &amp; Register.xlsx]01</v>
      </c>
      <c r="E7" s="114" t="str">
        <f ca="1">CELL("filename",E7)</f>
        <v>E:\CPCCBC4005A Produce labour and material schedule for ordering\[Contract Variation &amp; Register.xlsx]01</v>
      </c>
      <c r="F7" s="113"/>
      <c r="G7" s="113"/>
      <c r="H7" s="113"/>
    </row>
    <row r="8" spans="1:8" ht="18" customHeight="1" x14ac:dyDescent="0.2">
      <c r="A8" s="156" t="s">
        <v>87</v>
      </c>
      <c r="B8" s="103" t="str">
        <f ca="1">RIGHT(E7,LEN(E7)-SEARCH(CHAR(127),SUBSTITUTE(E7,"]",CHAR(127),LEN(E7)-LEN(SUBSTITUTE(E7,"]","")))))</f>
        <v>01</v>
      </c>
      <c r="C8" s="104"/>
      <c r="D8" s="105"/>
      <c r="F8" s="107"/>
      <c r="G8" s="108"/>
      <c r="H8" s="109"/>
    </row>
    <row r="9" spans="1:8" ht="7.5" customHeight="1" thickBot="1" x14ac:dyDescent="0.3">
      <c r="A9" s="115"/>
      <c r="B9" s="116"/>
      <c r="C9" s="117"/>
      <c r="D9" s="110"/>
      <c r="E9" s="181"/>
      <c r="F9" s="181"/>
      <c r="G9" s="118"/>
      <c r="H9" s="119"/>
    </row>
    <row r="11" spans="1:8" ht="15" thickBot="1" x14ac:dyDescent="0.25">
      <c r="A11" s="120"/>
      <c r="B11" s="120"/>
      <c r="C11" s="120"/>
      <c r="D11" s="120"/>
      <c r="E11" s="120"/>
      <c r="F11" s="120"/>
      <c r="G11" s="120"/>
      <c r="H11" s="120"/>
    </row>
    <row r="12" spans="1:8" ht="7.5" customHeight="1" x14ac:dyDescent="0.2"/>
    <row r="13" spans="1:8" ht="12.75" customHeight="1" x14ac:dyDescent="0.2">
      <c r="A13" s="121" t="s">
        <v>15</v>
      </c>
      <c r="B13" s="182" t="str">
        <f>VA_Raise_Name</f>
        <v>GW</v>
      </c>
      <c r="C13" s="182"/>
      <c r="D13" s="182"/>
      <c r="E13" s="122" t="s">
        <v>53</v>
      </c>
      <c r="F13" s="183" t="str">
        <f>VA_Raise_Email</f>
        <v>gavintwong@hotmail.com</v>
      </c>
      <c r="G13" s="183"/>
      <c r="H13" s="183"/>
    </row>
    <row r="14" spans="1:8" x14ac:dyDescent="0.2">
      <c r="A14" s="121"/>
    </row>
    <row r="15" spans="1:8" x14ac:dyDescent="0.2">
      <c r="A15" s="121" t="s">
        <v>16</v>
      </c>
      <c r="B15" s="182" t="str">
        <f>VA_To_Name</f>
        <v>Client</v>
      </c>
      <c r="C15" s="182"/>
      <c r="D15" s="182"/>
      <c r="E15" s="122" t="s">
        <v>53</v>
      </c>
      <c r="F15" s="183">
        <f>VA_To_Email</f>
        <v>0</v>
      </c>
      <c r="G15" s="183"/>
      <c r="H15" s="183"/>
    </row>
    <row r="16" spans="1:8" x14ac:dyDescent="0.2">
      <c r="A16" s="123" t="s">
        <v>49</v>
      </c>
      <c r="B16" s="184" t="str">
        <f>VA_Cc_name</f>
        <v>CSTC</v>
      </c>
      <c r="C16" s="184"/>
      <c r="D16" s="184"/>
      <c r="E16" s="124" t="s">
        <v>53</v>
      </c>
      <c r="F16" s="185">
        <f>VA_Cc_Email</f>
        <v>0</v>
      </c>
      <c r="G16" s="185"/>
      <c r="H16" s="185"/>
    </row>
    <row r="17" spans="1:10" ht="7.5" customHeight="1" thickBot="1" x14ac:dyDescent="0.25">
      <c r="A17" s="125"/>
      <c r="B17" s="126"/>
      <c r="C17" s="126"/>
      <c r="D17" s="126"/>
      <c r="E17" s="125"/>
      <c r="F17" s="127"/>
      <c r="G17" s="127"/>
      <c r="H17" s="127"/>
    </row>
    <row r="18" spans="1:10" ht="7.5" customHeight="1" x14ac:dyDescent="0.2"/>
    <row r="19" spans="1:10" s="128" customFormat="1" ht="15" x14ac:dyDescent="0.25">
      <c r="A19" s="157" t="s">
        <v>88</v>
      </c>
      <c r="B19" s="186" t="str">
        <f>Register!C12</f>
        <v>widen doors to rooms 6, 7 and 8</v>
      </c>
      <c r="C19" s="186"/>
      <c r="D19" s="186"/>
      <c r="E19" s="186"/>
      <c r="F19" s="186"/>
      <c r="G19" s="186"/>
      <c r="H19" s="186"/>
    </row>
    <row r="20" spans="1:10" s="128" customFormat="1" ht="7.5" customHeight="1" x14ac:dyDescent="0.25">
      <c r="A20" s="129"/>
      <c r="B20" s="130"/>
      <c r="D20" s="131"/>
      <c r="E20" s="131"/>
      <c r="F20" s="131"/>
      <c r="G20" s="131"/>
      <c r="H20" s="131"/>
    </row>
    <row r="21" spans="1:10" ht="67.5" customHeight="1" x14ac:dyDescent="0.2">
      <c r="A21" s="187"/>
      <c r="B21" s="188"/>
      <c r="C21" s="188"/>
      <c r="D21" s="188"/>
      <c r="E21" s="188"/>
      <c r="F21" s="188"/>
      <c r="G21" s="188"/>
      <c r="H21" s="189"/>
    </row>
    <row r="22" spans="1:10" ht="7.5" customHeight="1" x14ac:dyDescent="0.25">
      <c r="A22" s="111"/>
      <c r="B22" s="132"/>
      <c r="C22" s="132"/>
      <c r="D22" s="133"/>
      <c r="E22" s="133"/>
      <c r="F22" s="133"/>
      <c r="G22" s="133"/>
      <c r="H22" s="133"/>
    </row>
    <row r="23" spans="1:10" ht="15" x14ac:dyDescent="0.2">
      <c r="A23" s="162" t="s">
        <v>89</v>
      </c>
      <c r="B23" s="134"/>
      <c r="C23" s="134"/>
      <c r="D23" s="134"/>
      <c r="E23" s="135"/>
      <c r="F23" s="135"/>
      <c r="G23" s="135"/>
      <c r="H23" s="135"/>
    </row>
    <row r="24" spans="1:10" ht="7.5" customHeight="1" x14ac:dyDescent="0.2">
      <c r="A24" s="129"/>
      <c r="B24" s="136"/>
      <c r="C24" s="136"/>
      <c r="D24" s="136"/>
      <c r="E24" s="135"/>
      <c r="F24" s="135"/>
      <c r="G24" s="135"/>
      <c r="H24" s="135"/>
    </row>
    <row r="25" spans="1:10" ht="15" x14ac:dyDescent="0.2">
      <c r="A25" s="190" t="s">
        <v>3</v>
      </c>
      <c r="B25" s="191"/>
      <c r="C25" s="158" t="s">
        <v>14</v>
      </c>
      <c r="D25" s="159" t="s">
        <v>0</v>
      </c>
      <c r="E25" s="159" t="s">
        <v>5</v>
      </c>
      <c r="F25" s="159" t="s">
        <v>1</v>
      </c>
      <c r="G25" s="159" t="s">
        <v>13</v>
      </c>
      <c r="H25" s="159" t="s">
        <v>2</v>
      </c>
    </row>
    <row r="26" spans="1:10" x14ac:dyDescent="0.2">
      <c r="A26" s="179" t="s">
        <v>98</v>
      </c>
      <c r="B26" s="180"/>
      <c r="C26" s="137" t="s">
        <v>99</v>
      </c>
      <c r="D26" s="138">
        <v>15</v>
      </c>
      <c r="E26" s="139" t="s">
        <v>100</v>
      </c>
      <c r="F26" s="140">
        <v>36.4</v>
      </c>
      <c r="G26" s="141">
        <v>0.15</v>
      </c>
      <c r="H26" s="142">
        <f>D26*F26*(1+G26)</f>
        <v>627.9</v>
      </c>
    </row>
    <row r="27" spans="1:10" x14ac:dyDescent="0.2">
      <c r="A27" s="194" t="s">
        <v>101</v>
      </c>
      <c r="B27" s="195"/>
      <c r="C27" s="137" t="s">
        <v>102</v>
      </c>
      <c r="D27" s="138">
        <v>6</v>
      </c>
      <c r="E27" s="139" t="s">
        <v>103</v>
      </c>
      <c r="F27" s="140">
        <v>5.71</v>
      </c>
      <c r="G27" s="141">
        <v>0.15</v>
      </c>
      <c r="H27" s="142">
        <f>D27*F27*(1+G27)</f>
        <v>39.398999999999994</v>
      </c>
      <c r="I27" s="143"/>
      <c r="J27" s="144"/>
    </row>
    <row r="28" spans="1:10" ht="27" customHeight="1" x14ac:dyDescent="0.2">
      <c r="A28" s="194" t="s">
        <v>104</v>
      </c>
      <c r="B28" s="195"/>
      <c r="C28" s="139" t="s">
        <v>102</v>
      </c>
      <c r="D28" s="138">
        <v>3</v>
      </c>
      <c r="E28" s="139" t="s">
        <v>105</v>
      </c>
      <c r="F28" s="142">
        <v>26.14</v>
      </c>
      <c r="G28" s="141">
        <v>0.15</v>
      </c>
      <c r="H28" s="142">
        <f>D28*F28*(1+G28)</f>
        <v>90.182999999999993</v>
      </c>
      <c r="J28" s="144"/>
    </row>
    <row r="29" spans="1:10" x14ac:dyDescent="0.2">
      <c r="A29" s="192" t="s">
        <v>106</v>
      </c>
      <c r="B29" s="193"/>
      <c r="C29" s="139" t="s">
        <v>102</v>
      </c>
      <c r="D29" s="138">
        <v>3</v>
      </c>
      <c r="E29" s="139" t="s">
        <v>103</v>
      </c>
      <c r="F29" s="142">
        <v>10.55</v>
      </c>
      <c r="G29" s="141">
        <v>0.15</v>
      </c>
      <c r="H29" s="142">
        <f t="shared" ref="H29:H38" si="0">D29*F29*(1+G29)</f>
        <v>36.397500000000001</v>
      </c>
    </row>
    <row r="30" spans="1:10" x14ac:dyDescent="0.2">
      <c r="A30" s="192" t="s">
        <v>107</v>
      </c>
      <c r="B30" s="193"/>
      <c r="C30" s="139" t="s">
        <v>102</v>
      </c>
      <c r="D30" s="138">
        <v>3</v>
      </c>
      <c r="E30" s="139" t="s">
        <v>103</v>
      </c>
      <c r="F30" s="140">
        <v>2.91</v>
      </c>
      <c r="G30" s="141">
        <v>0.15</v>
      </c>
      <c r="H30" s="142">
        <f t="shared" si="0"/>
        <v>10.0395</v>
      </c>
    </row>
    <row r="31" spans="1:10" x14ac:dyDescent="0.2">
      <c r="A31" s="192" t="s">
        <v>108</v>
      </c>
      <c r="B31" s="193"/>
      <c r="C31" s="139" t="s">
        <v>102</v>
      </c>
      <c r="D31" s="138">
        <v>6</v>
      </c>
      <c r="E31" s="139" t="s">
        <v>103</v>
      </c>
      <c r="F31" s="140">
        <v>5.82</v>
      </c>
      <c r="G31" s="141">
        <v>0.15</v>
      </c>
      <c r="H31" s="142">
        <f t="shared" si="0"/>
        <v>40.158000000000001</v>
      </c>
    </row>
    <row r="32" spans="1:10" x14ac:dyDescent="0.2">
      <c r="A32" s="192" t="s">
        <v>109</v>
      </c>
      <c r="B32" s="193"/>
      <c r="C32" s="139" t="s">
        <v>102</v>
      </c>
      <c r="D32" s="138">
        <v>6</v>
      </c>
      <c r="E32" s="139" t="s">
        <v>105</v>
      </c>
      <c r="F32" s="140">
        <v>18.8</v>
      </c>
      <c r="G32" s="141">
        <v>0.15</v>
      </c>
      <c r="H32" s="142">
        <f t="shared" si="0"/>
        <v>129.72</v>
      </c>
      <c r="I32" s="143"/>
      <c r="J32" s="144"/>
    </row>
    <row r="33" spans="1:11" x14ac:dyDescent="0.2">
      <c r="A33" s="192" t="s">
        <v>110</v>
      </c>
      <c r="B33" s="193"/>
      <c r="C33" s="139" t="s">
        <v>102</v>
      </c>
      <c r="D33" s="138">
        <v>3</v>
      </c>
      <c r="E33" s="139" t="s">
        <v>105</v>
      </c>
      <c r="F33" s="140">
        <v>10.81</v>
      </c>
      <c r="G33" s="141">
        <v>0.15</v>
      </c>
      <c r="H33" s="142">
        <f t="shared" si="0"/>
        <v>37.294499999999999</v>
      </c>
    </row>
    <row r="34" spans="1:11" x14ac:dyDescent="0.2">
      <c r="A34" s="192" t="s">
        <v>111</v>
      </c>
      <c r="B34" s="193"/>
      <c r="C34" s="139" t="s">
        <v>102</v>
      </c>
      <c r="D34" s="138">
        <v>3</v>
      </c>
      <c r="E34" s="139" t="s">
        <v>105</v>
      </c>
      <c r="F34" s="140">
        <v>1.59</v>
      </c>
      <c r="G34" s="141">
        <v>0.15</v>
      </c>
      <c r="H34" s="142">
        <f t="shared" si="0"/>
        <v>5.4855</v>
      </c>
    </row>
    <row r="35" spans="1:11" x14ac:dyDescent="0.2">
      <c r="A35" s="192"/>
      <c r="B35" s="193"/>
      <c r="C35" s="137"/>
      <c r="D35" s="138"/>
      <c r="E35" s="139"/>
      <c r="F35" s="140"/>
      <c r="G35" s="141"/>
      <c r="H35" s="142">
        <f t="shared" si="0"/>
        <v>0</v>
      </c>
    </row>
    <row r="36" spans="1:11" x14ac:dyDescent="0.2">
      <c r="A36" s="192"/>
      <c r="B36" s="193"/>
      <c r="C36" s="139"/>
      <c r="D36" s="138"/>
      <c r="E36" s="139"/>
      <c r="F36" s="140"/>
      <c r="G36" s="141"/>
      <c r="H36" s="142">
        <f t="shared" si="0"/>
        <v>0</v>
      </c>
    </row>
    <row r="37" spans="1:11" x14ac:dyDescent="0.2">
      <c r="A37" s="192"/>
      <c r="B37" s="193"/>
      <c r="C37" s="139"/>
      <c r="D37" s="138"/>
      <c r="E37" s="139"/>
      <c r="F37" s="140"/>
      <c r="G37" s="141"/>
      <c r="H37" s="142">
        <f t="shared" si="0"/>
        <v>0</v>
      </c>
    </row>
    <row r="38" spans="1:11" x14ac:dyDescent="0.2">
      <c r="A38" s="192"/>
      <c r="B38" s="193"/>
      <c r="C38" s="139"/>
      <c r="D38" s="138"/>
      <c r="E38" s="139"/>
      <c r="F38" s="140"/>
      <c r="G38" s="141"/>
      <c r="H38" s="142">
        <f t="shared" si="0"/>
        <v>0</v>
      </c>
    </row>
    <row r="39" spans="1:11" ht="15" x14ac:dyDescent="0.2">
      <c r="A39" s="197"/>
      <c r="B39" s="197"/>
      <c r="C39" s="135"/>
      <c r="D39" s="134"/>
      <c r="E39" s="134"/>
      <c r="F39" s="145"/>
      <c r="G39" s="160" t="s">
        <v>4</v>
      </c>
      <c r="H39" s="146">
        <f>SUM(H26:H38)</f>
        <v>1016.577</v>
      </c>
      <c r="J39" s="144"/>
      <c r="K39" s="147"/>
    </row>
    <row r="40" spans="1:11" ht="15" x14ac:dyDescent="0.2">
      <c r="A40" s="135"/>
      <c r="B40" s="135"/>
      <c r="C40" s="135"/>
      <c r="D40" s="134"/>
      <c r="E40" s="134"/>
      <c r="F40" s="148"/>
      <c r="G40" s="148"/>
      <c r="H40" s="149"/>
      <c r="J40" s="144"/>
    </row>
    <row r="41" spans="1:11" ht="15.75" customHeight="1" x14ac:dyDescent="0.2">
      <c r="A41" s="150" t="s">
        <v>10</v>
      </c>
      <c r="B41" s="198"/>
      <c r="C41" s="198"/>
      <c r="D41" s="198"/>
      <c r="E41" s="198"/>
      <c r="F41" s="151" t="s">
        <v>11</v>
      </c>
      <c r="G41" s="164"/>
      <c r="H41" s="165"/>
    </row>
    <row r="42" spans="1:11" x14ac:dyDescent="0.2">
      <c r="A42" s="132"/>
      <c r="B42" s="199" t="s">
        <v>12</v>
      </c>
      <c r="C42" s="199"/>
      <c r="D42" s="199"/>
      <c r="E42" s="199"/>
      <c r="F42" s="132"/>
      <c r="G42" s="132"/>
      <c r="H42" s="152"/>
    </row>
    <row r="43" spans="1:11" ht="7.5" customHeight="1" thickBot="1" x14ac:dyDescent="0.25">
      <c r="A43" s="120"/>
      <c r="B43" s="153"/>
      <c r="C43" s="153"/>
      <c r="D43" s="153"/>
      <c r="E43" s="153"/>
      <c r="F43" s="120"/>
      <c r="G43" s="120"/>
      <c r="H43" s="154"/>
    </row>
    <row r="44" spans="1:11" ht="7.5" customHeight="1" x14ac:dyDescent="0.2">
      <c r="A44" s="132"/>
      <c r="B44" s="155"/>
      <c r="C44" s="155"/>
      <c r="D44" s="155"/>
      <c r="E44" s="155"/>
      <c r="F44" s="132"/>
      <c r="G44" s="132"/>
      <c r="H44" s="152"/>
    </row>
    <row r="45" spans="1:11" s="132" customFormat="1" ht="15" x14ac:dyDescent="0.25">
      <c r="A45" s="161" t="s">
        <v>90</v>
      </c>
      <c r="D45" s="199"/>
      <c r="E45" s="199"/>
      <c r="F45" s="199"/>
      <c r="G45" s="199"/>
      <c r="H45" s="199"/>
    </row>
    <row r="46" spans="1:11" ht="7.5" customHeight="1" x14ac:dyDescent="0.2">
      <c r="A46" s="132"/>
      <c r="B46" s="155"/>
      <c r="C46" s="155"/>
      <c r="D46" s="155"/>
      <c r="E46" s="155"/>
      <c r="F46" s="132"/>
      <c r="G46" s="132"/>
      <c r="H46" s="152"/>
    </row>
    <row r="47" spans="1:11" s="132" customFormat="1" ht="15" x14ac:dyDescent="0.25">
      <c r="A47" s="161" t="s">
        <v>91</v>
      </c>
      <c r="D47" s="155"/>
      <c r="E47" s="155"/>
      <c r="F47" s="155"/>
      <c r="G47" s="155"/>
      <c r="H47" s="155"/>
    </row>
    <row r="48" spans="1:11" s="132" customFormat="1" ht="16.5" customHeight="1" x14ac:dyDescent="0.2">
      <c r="A48" s="200"/>
      <c r="B48" s="201"/>
      <c r="C48" s="201"/>
      <c r="D48" s="201"/>
      <c r="E48" s="201"/>
      <c r="F48" s="201"/>
      <c r="G48" s="201"/>
      <c r="H48" s="202"/>
    </row>
    <row r="49" spans="1:8" s="132" customFormat="1" ht="16.5" customHeight="1" x14ac:dyDescent="0.2">
      <c r="A49" s="203"/>
      <c r="B49" s="204"/>
      <c r="C49" s="204"/>
      <c r="D49" s="204"/>
      <c r="E49" s="204"/>
      <c r="F49" s="204"/>
      <c r="G49" s="204"/>
      <c r="H49" s="205"/>
    </row>
    <row r="50" spans="1:8" x14ac:dyDescent="0.2">
      <c r="A50" s="206"/>
      <c r="B50" s="207"/>
      <c r="C50" s="207"/>
      <c r="D50" s="207"/>
      <c r="E50" s="207"/>
      <c r="F50" s="207"/>
      <c r="G50" s="207"/>
      <c r="H50" s="208"/>
    </row>
    <row r="52" spans="1:8" ht="15.75" customHeight="1" x14ac:dyDescent="0.2">
      <c r="A52" s="150" t="s">
        <v>10</v>
      </c>
      <c r="B52" s="198"/>
      <c r="C52" s="198"/>
      <c r="D52" s="198"/>
      <c r="E52" s="198"/>
      <c r="F52" s="151" t="s">
        <v>11</v>
      </c>
      <c r="G52" s="163"/>
      <c r="H52" s="163"/>
    </row>
    <row r="53" spans="1:8" x14ac:dyDescent="0.2">
      <c r="B53" s="196" t="str">
        <f>Client</f>
        <v>CSTC</v>
      </c>
      <c r="C53" s="196"/>
      <c r="D53" s="196"/>
      <c r="E53" s="196"/>
    </row>
    <row r="54" spans="1:8" ht="15" x14ac:dyDescent="0.25">
      <c r="A54" s="128"/>
    </row>
  </sheetData>
  <mergeCells count="35">
    <mergeCell ref="B42:E42"/>
    <mergeCell ref="D45:H45"/>
    <mergeCell ref="A48:H50"/>
    <mergeCell ref="B52:E52"/>
    <mergeCell ref="B53:E53"/>
    <mergeCell ref="B41:E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28:B28"/>
    <mergeCell ref="B13:D13"/>
    <mergeCell ref="F13:H13"/>
    <mergeCell ref="B15:D15"/>
    <mergeCell ref="F15:H15"/>
    <mergeCell ref="B16:D16"/>
    <mergeCell ref="F16:H16"/>
    <mergeCell ref="B19:H19"/>
    <mergeCell ref="A21:H21"/>
    <mergeCell ref="A25:B25"/>
    <mergeCell ref="A26:B26"/>
    <mergeCell ref="A27:B27"/>
    <mergeCell ref="E9:F9"/>
    <mergeCell ref="B2:H2"/>
    <mergeCell ref="B3:H3"/>
    <mergeCell ref="B4:H4"/>
    <mergeCell ref="B5:H5"/>
    <mergeCell ref="B6:H6"/>
  </mergeCells>
  <pageMargins left="0.78740157480314965" right="0.74803149606299213" top="0.74803149606299213" bottom="0.74803149606299213" header="0" footer="0"/>
  <pageSetup paperSize="9" scale="84" fitToHeight="0" orientation="portrait" r:id="rId1"/>
  <headerFooter>
    <oddHeader>&amp;L&amp;G&amp;R&amp;"HELVETICA,Bold"&amp;14CONTRACT VARIATION</oddHeader>
    <oddFooter>&amp;L&amp;"HELVETICA,Regular"&amp;8Document PCA-R-01
Uncontrolled when printed&amp;C&amp;"HELVETICA,Regular"&amp;8Issue 4
Issue Date: 7 February 2017&amp;R&amp;"HELVETICA,Regular"&amp;8Page &amp;P of &amp;N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6145" r:id="rId5" name="Check Box 1">
              <controlPr defaultSize="0" autoFill="0" autoLine="0" autoPict="0">
                <anchor moveWithCells="1">
                  <from>
                    <xdr:col>0</xdr:col>
                    <xdr:colOff>257175</xdr:colOff>
                    <xdr:row>9</xdr:row>
                    <xdr:rowOff>57150</xdr:rowOff>
                  </from>
                  <to>
                    <xdr:col>0</xdr:col>
                    <xdr:colOff>1447800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46" r:id="rId6" name="Check Box 2">
              <controlPr defaultSize="0" autoFill="0" autoLine="0" autoPict="0">
                <anchor moveWithCells="1">
                  <from>
                    <xdr:col>1</xdr:col>
                    <xdr:colOff>295275</xdr:colOff>
                    <xdr:row>9</xdr:row>
                    <xdr:rowOff>66675</xdr:rowOff>
                  </from>
                  <to>
                    <xdr:col>3</xdr:col>
                    <xdr:colOff>657225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47" r:id="rId7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44</xdr:row>
                    <xdr:rowOff>0</xdr:rowOff>
                  </from>
                  <to>
                    <xdr:col>3</xdr:col>
                    <xdr:colOff>219075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48" r:id="rId8" name="Check Box 4">
              <controlPr defaultSize="0" autoFill="0" autoLine="0" autoPict="0">
                <anchor moveWithCells="1">
                  <from>
                    <xdr:col>3</xdr:col>
                    <xdr:colOff>219075</xdr:colOff>
                    <xdr:row>44</xdr:row>
                    <xdr:rowOff>0</xdr:rowOff>
                  </from>
                  <to>
                    <xdr:col>5</xdr:col>
                    <xdr:colOff>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16</vt:i4>
      </vt:variant>
    </vt:vector>
  </HeadingPairs>
  <TitlesOfParts>
    <vt:vector size="19" baseType="lpstr">
      <vt:lpstr>data-help</vt:lpstr>
      <vt:lpstr>Register</vt:lpstr>
      <vt:lpstr>01</vt:lpstr>
      <vt:lpstr>Client</vt:lpstr>
      <vt:lpstr>Contract_No</vt:lpstr>
      <vt:lpstr>Contract_Sum</vt:lpstr>
      <vt:lpstr>Date_PC</vt:lpstr>
      <vt:lpstr>Job_No</vt:lpstr>
      <vt:lpstr>'01'!Print_Area</vt:lpstr>
      <vt:lpstr>Register!Print_Area</vt:lpstr>
      <vt:lpstr>Register!Print_Titles</vt:lpstr>
      <vt:lpstr>Project_Location</vt:lpstr>
      <vt:lpstr>Project_Name</vt:lpstr>
      <vt:lpstr>VA_Cc_Email</vt:lpstr>
      <vt:lpstr>VA_Cc_name</vt:lpstr>
      <vt:lpstr>VA_Raise_Email</vt:lpstr>
      <vt:lpstr>VA_Raise_Name</vt:lpstr>
      <vt:lpstr>VA_To_Email</vt:lpstr>
      <vt:lpstr>VA_To_Name</vt:lpstr>
    </vt:vector>
  </TitlesOfParts>
  <Company>Stockport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Krelle</dc:creator>
  <cp:lastModifiedBy>Gavin Wong</cp:lastModifiedBy>
  <cp:lastPrinted>2017-01-31T04:50:51Z</cp:lastPrinted>
  <dcterms:created xsi:type="dcterms:W3CDTF">2001-02-17T07:42:13Z</dcterms:created>
  <dcterms:modified xsi:type="dcterms:W3CDTF">2018-04-26T13:19:14Z</dcterms:modified>
</cp:coreProperties>
</file>