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bmd-my.sharepoint.com/personal/jonkel1_bmd_com_au/Documents/Documents/PROJECT MANAGEMENT/Module 8/Assessment/"/>
    </mc:Choice>
  </mc:AlternateContent>
  <xr:revisionPtr revIDLastSave="4" documentId="8_{B9FB1190-F685-4B02-8E1D-19F5EC29F256}" xr6:coauthVersionLast="47" xr6:coauthVersionMax="47" xr10:uidLastSave="{52645EC5-4C76-4E5F-9350-9200358BCB11}"/>
  <bookViews>
    <workbookView xWindow="-9000" yWindow="-16320" windowWidth="29040" windowHeight="15840" xr2:uid="{35617351-3591-4006-A83C-438B00E4D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8" i="1" l="1"/>
  <c r="F157" i="1"/>
  <c r="F155" i="1"/>
  <c r="F154" i="1"/>
  <c r="F151" i="1"/>
  <c r="F150" i="1"/>
  <c r="F149" i="1"/>
  <c r="F148" i="1"/>
  <c r="F147" i="1"/>
  <c r="F142" i="1"/>
  <c r="F138" i="1"/>
  <c r="F137" i="1"/>
  <c r="F136" i="1"/>
  <c r="F135" i="1"/>
  <c r="F131" i="1"/>
  <c r="F125" i="1"/>
  <c r="F123" i="1"/>
  <c r="F121" i="1"/>
  <c r="F120" i="1"/>
  <c r="F118" i="1"/>
  <c r="F117" i="1"/>
  <c r="F112" i="1"/>
  <c r="F111" i="1"/>
  <c r="F110" i="1"/>
  <c r="F109" i="1"/>
  <c r="F108" i="1"/>
  <c r="F107" i="1"/>
  <c r="F106" i="1"/>
  <c r="F105" i="1"/>
  <c r="F104" i="1"/>
  <c r="F103" i="1"/>
  <c r="F102" i="1"/>
  <c r="F100" i="1"/>
  <c r="F96" i="1"/>
  <c r="F95" i="1"/>
  <c r="F94" i="1"/>
  <c r="F93" i="1"/>
  <c r="F92" i="1"/>
  <c r="F91" i="1"/>
  <c r="F89" i="1"/>
  <c r="F88" i="1"/>
  <c r="F87" i="1"/>
  <c r="D87" i="1"/>
  <c r="F86" i="1"/>
  <c r="F85" i="1"/>
  <c r="F80" i="1"/>
  <c r="F79" i="1"/>
  <c r="F78" i="1"/>
  <c r="F77" i="1"/>
  <c r="F76" i="1"/>
  <c r="F75" i="1"/>
  <c r="F74" i="1"/>
  <c r="F73" i="1"/>
  <c r="F72" i="1"/>
  <c r="F71" i="1"/>
  <c r="D70" i="1"/>
  <c r="F70" i="1" s="1"/>
  <c r="F69" i="1"/>
  <c r="D69" i="1"/>
  <c r="D90" i="1" s="1"/>
  <c r="F90" i="1" s="1"/>
  <c r="F68" i="1"/>
  <c r="F67" i="1"/>
  <c r="F66" i="1"/>
  <c r="F65" i="1"/>
  <c r="F64" i="1"/>
  <c r="F59" i="1"/>
  <c r="F58" i="1"/>
  <c r="F57" i="1"/>
  <c r="F56" i="1"/>
  <c r="F55" i="1"/>
  <c r="F54" i="1"/>
  <c r="F51" i="1"/>
  <c r="F50" i="1"/>
  <c r="F49" i="1"/>
  <c r="F48" i="1"/>
  <c r="F42" i="1"/>
  <c r="F41" i="1"/>
  <c r="F40" i="1"/>
  <c r="F39" i="1"/>
  <c r="F38" i="1"/>
  <c r="F37" i="1"/>
  <c r="F36" i="1"/>
  <c r="F34" i="1"/>
  <c r="D34" i="1"/>
  <c r="F33" i="1"/>
  <c r="F32" i="1"/>
  <c r="F31" i="1"/>
  <c r="F30" i="1"/>
  <c r="F29" i="1"/>
  <c r="F26" i="1"/>
  <c r="F25" i="1"/>
  <c r="F24" i="1"/>
  <c r="F23" i="1"/>
  <c r="F22" i="1"/>
  <c r="F21" i="1"/>
  <c r="A16" i="1"/>
  <c r="F194" i="1" l="1"/>
  <c r="F196" i="1" l="1"/>
  <c r="F197" i="1" l="1"/>
  <c r="F198" i="1" s="1"/>
  <c r="F200" i="1" s="1"/>
</calcChain>
</file>

<file path=xl/sharedStrings.xml><?xml version="1.0" encoding="utf-8"?>
<sst xmlns="http://schemas.openxmlformats.org/spreadsheetml/2006/main" count="314" uniqueCount="186">
  <si>
    <t>CONTRACT</t>
  </si>
  <si>
    <t>CN-13723 Townsville Northern Access Intersection Upgrade</t>
  </si>
  <si>
    <t>Assumptions</t>
  </si>
  <si>
    <t>DESCRIPTION</t>
  </si>
  <si>
    <t>DATE</t>
  </si>
  <si>
    <t>- Piling pad is 400mm of rock and 200mm of 2.5 capping</t>
  </si>
  <si>
    <t>JOB No</t>
  </si>
  <si>
    <t>- Pad area 30x10m and 15x10m track to build on.</t>
  </si>
  <si>
    <t xml:space="preserve">- Pile from ground level </t>
  </si>
  <si>
    <t xml:space="preserve">- Assumed we dispose of excavation </t>
  </si>
  <si>
    <t>works at the above site as per Schedule of Rates set out below.</t>
  </si>
  <si>
    <t>- Pricing bassed on MRTS63A Nov 2020</t>
  </si>
  <si>
    <t>Our estimate sheet is attached.</t>
  </si>
  <si>
    <t>ITEM</t>
  </si>
  <si>
    <t>QUOTATION PRICE</t>
  </si>
  <si>
    <t>Unit</t>
  </si>
  <si>
    <t>Approx Qty</t>
  </si>
  <si>
    <t>Rate</t>
  </si>
  <si>
    <t>Amount</t>
  </si>
  <si>
    <t>Description of Works:</t>
  </si>
  <si>
    <t>Piling Works &amp; Certifacation</t>
  </si>
  <si>
    <t xml:space="preserve">Establishment </t>
  </si>
  <si>
    <t>Each</t>
  </si>
  <si>
    <t xml:space="preserve">Dis Establishment </t>
  </si>
  <si>
    <t>Supply of Steel Liners - 940 ID</t>
  </si>
  <si>
    <t>m</t>
  </si>
  <si>
    <t>Syppy and Fixing of stiffening bands 940 ID</t>
  </si>
  <si>
    <t xml:space="preserve">Handling and Pitching of steel liners </t>
  </si>
  <si>
    <t>Driving steel liners</t>
  </si>
  <si>
    <t>70504P</t>
  </si>
  <si>
    <t>Extension of steel liners</t>
  </si>
  <si>
    <t>hr</t>
  </si>
  <si>
    <t>Onsite Welding (splice Cages)</t>
  </si>
  <si>
    <t xml:space="preserve">Excavation of liners </t>
  </si>
  <si>
    <t>m3</t>
  </si>
  <si>
    <t>Excavation below toe of liner</t>
  </si>
  <si>
    <t xml:space="preserve">Steel Reinforcing bar in lined and bored pile </t>
  </si>
  <si>
    <t>tonne</t>
  </si>
  <si>
    <t xml:space="preserve">Certifacation of pile capacity </t>
  </si>
  <si>
    <t xml:space="preserve">2 days for geotec on site, report prep &amp; desk top review 4 days total </t>
  </si>
  <si>
    <t xml:space="preserve">Pile Integrity Testing </t>
  </si>
  <si>
    <t>each</t>
  </si>
  <si>
    <t xml:space="preserve">Cocrete Class [40] Mpa/20 in lined pile </t>
  </si>
  <si>
    <t xml:space="preserve">allowance for over pour &amp; wastage </t>
  </si>
  <si>
    <t xml:space="preserve">Downhole Camera </t>
  </si>
  <si>
    <t>week</t>
  </si>
  <si>
    <t xml:space="preserve">Downhole Camera Freight </t>
  </si>
  <si>
    <t>Crane pad desgin and certification</t>
  </si>
  <si>
    <t>LS</t>
  </si>
  <si>
    <t xml:space="preserve">pilling pad design </t>
  </si>
  <si>
    <t>Tester Travel</t>
  </si>
  <si>
    <t>1 for DCP, Pile and pile cap, 4 for backfilling</t>
  </si>
  <si>
    <t>Slump/Cure/Compress</t>
  </si>
  <si>
    <t>2 per pile and 3 for pile cap</t>
  </si>
  <si>
    <t>DCP</t>
  </si>
  <si>
    <t>M</t>
  </si>
  <si>
    <t>DCPs for crane pad</t>
  </si>
  <si>
    <t>Survey</t>
  </si>
  <si>
    <t xml:space="preserve">Set out &amp; As-Built Pile </t>
  </si>
  <si>
    <t xml:space="preserve">Pad Construction </t>
  </si>
  <si>
    <t>PLANT &amp; EQUIPMENT</t>
  </si>
  <si>
    <t>Excavator 30 tonne</t>
  </si>
  <si>
    <t>Hour</t>
  </si>
  <si>
    <t xml:space="preserve">Truck 10m3 approx. Capacity  </t>
  </si>
  <si>
    <t>Pad Foot Roller 12-20 tonne</t>
  </si>
  <si>
    <t xml:space="preserve">Water Truck   </t>
  </si>
  <si>
    <t>Nuke</t>
  </si>
  <si>
    <t>Lab Compaction</t>
  </si>
  <si>
    <t>Geofabric</t>
  </si>
  <si>
    <t>m2</t>
  </si>
  <si>
    <t>Delivery of geofabric</t>
  </si>
  <si>
    <t xml:space="preserve">200 minus rock </t>
  </si>
  <si>
    <t>Type 2.5</t>
  </si>
  <si>
    <t xml:space="preserve">Pile Cap Construction </t>
  </si>
  <si>
    <t>MATERIAL</t>
  </si>
  <si>
    <t xml:space="preserve">Hold Down Bolt assembly </t>
  </si>
  <si>
    <t>Reinforcing Bar</t>
  </si>
  <si>
    <t>Reinforcing Bar delivery</t>
  </si>
  <si>
    <t>Misc Accessorys I.e. Tie wire, aspros, etc</t>
  </si>
  <si>
    <t>lump</t>
  </si>
  <si>
    <t>Concrete [40MPa] 20/100</t>
  </si>
  <si>
    <t>Concrete Wasteage [40MPa] 20/100</t>
  </si>
  <si>
    <t>Additional Ice 3 bags per m3</t>
  </si>
  <si>
    <t>HB70 Grout</t>
  </si>
  <si>
    <t>bags</t>
  </si>
  <si>
    <t xml:space="preserve">Grout pad </t>
  </si>
  <si>
    <t>N20/20 Blinder</t>
  </si>
  <si>
    <t xml:space="preserve">including wastage </t>
  </si>
  <si>
    <t xml:space="preserve">Curing oil </t>
  </si>
  <si>
    <t xml:space="preserve">Anti-vap </t>
  </si>
  <si>
    <t>Conduits (Allowance)</t>
  </si>
  <si>
    <t xml:space="preserve">Concrete Blanket </t>
  </si>
  <si>
    <t>Form Ply</t>
  </si>
  <si>
    <t xml:space="preserve">White Ply </t>
  </si>
  <si>
    <t>LVL</t>
  </si>
  <si>
    <t xml:space="preserve">RMD Hire </t>
  </si>
  <si>
    <t>32m Concrete Pump</t>
  </si>
  <si>
    <t>Blinder</t>
  </si>
  <si>
    <t xml:space="preserve">hour added for wash out </t>
  </si>
  <si>
    <t>32m Concrete Pump Mobilisation</t>
  </si>
  <si>
    <t>32m Concrete Pump - Pumped Concrete</t>
  </si>
  <si>
    <t>Pile Cap</t>
  </si>
  <si>
    <t xml:space="preserve">Excavate down to pile cap - detailed excavation </t>
  </si>
  <si>
    <t xml:space="preserve">Franna + Dogman </t>
  </si>
  <si>
    <t xml:space="preserve">Shift Reo, lift onto blinder install Rag bolt assembly, lift in forms and pull out forms </t>
  </si>
  <si>
    <t>Compressor</t>
  </si>
  <si>
    <t>Day</t>
  </si>
  <si>
    <t xml:space="preserve">Knuckle Scabbler </t>
  </si>
  <si>
    <t xml:space="preserve">Disposal of excavated material </t>
  </si>
  <si>
    <t>LABOUR</t>
  </si>
  <si>
    <t xml:space="preserve">set out blinder for forms </t>
  </si>
  <si>
    <t>Tradesman x 5</t>
  </si>
  <si>
    <t xml:space="preserve">Pour Blinder </t>
  </si>
  <si>
    <t>Tradesman x 2</t>
  </si>
  <si>
    <t xml:space="preserve">scabble pile after pile break back and remove concrete stuck to reo &amp; Repair any damage from break back </t>
  </si>
  <si>
    <t>Tradesman x 4</t>
  </si>
  <si>
    <t xml:space="preserve">tie cage 4 men 3 days additional hours for not being able to use S bar and adjustments required for pile startes and assembly </t>
  </si>
  <si>
    <t xml:space="preserve">Build and stand forms, Hang Rag Bolt assembly 5 men by 4 days </t>
  </si>
  <si>
    <t xml:space="preserve">Pre pour inspection </t>
  </si>
  <si>
    <t xml:space="preserve">Pour Pile Cap </t>
  </si>
  <si>
    <t xml:space="preserve">Finish pile cap </t>
  </si>
  <si>
    <t xml:space="preserve">As-Built </t>
  </si>
  <si>
    <t xml:space="preserve">Grout up base plate </t>
  </si>
  <si>
    <t xml:space="preserve">Labour </t>
  </si>
  <si>
    <t>instalation and monitor of temp probe</t>
  </si>
  <si>
    <t xml:space="preserve">Tradesman x 3 </t>
  </si>
  <si>
    <t xml:space="preserve">strip and cure &amp; dissassembly </t>
  </si>
  <si>
    <t>SUBCONTRACT</t>
  </si>
  <si>
    <t xml:space="preserve">Cut steel liners </t>
  </si>
  <si>
    <t xml:space="preserve">initial price per pile </t>
  </si>
  <si>
    <t xml:space="preserve">Liners will be approx 1.5 above cut off height </t>
  </si>
  <si>
    <t xml:space="preserve">Pile Break Back </t>
  </si>
  <si>
    <t>Over pour of 2m allowed for - extra over for anything greater than 1m</t>
  </si>
  <si>
    <t>Travel &amp; Accomadation</t>
  </si>
  <si>
    <t xml:space="preserve">Testing - UCS &amp; Slump </t>
  </si>
  <si>
    <t xml:space="preserve">Backfill of Pile Cap </t>
  </si>
  <si>
    <t xml:space="preserve">Type 2.3 - Pugged &amp; Delivered </t>
  </si>
  <si>
    <t xml:space="preserve">2.5 does not come pugged </t>
  </si>
  <si>
    <t>PLANT</t>
  </si>
  <si>
    <t xml:space="preserve">100mm layers as per confined excavation </t>
  </si>
  <si>
    <t xml:space="preserve">Ramer </t>
  </si>
  <si>
    <t>day</t>
  </si>
  <si>
    <t xml:space="preserve">Trench Roller </t>
  </si>
  <si>
    <t>Labourer  x 2</t>
  </si>
  <si>
    <t xml:space="preserve">Enviro Controls, Clean Up And Removal of Piling Pad </t>
  </si>
  <si>
    <t xml:space="preserve">Install Enviro Controls </t>
  </si>
  <si>
    <t xml:space="preserve">over spill from piling </t>
  </si>
  <si>
    <t>Backhoe</t>
  </si>
  <si>
    <t>hour</t>
  </si>
  <si>
    <t>Labour</t>
  </si>
  <si>
    <t xml:space="preserve">200 minus </t>
  </si>
  <si>
    <t>T</t>
  </si>
  <si>
    <t>20mm agg</t>
  </si>
  <si>
    <t>Truck 10m3 approx. Capacity  x 2</t>
  </si>
  <si>
    <t xml:space="preserve">Backhoe </t>
  </si>
  <si>
    <t xml:space="preserve">Concrete Spoil cleanup </t>
  </si>
  <si>
    <t xml:space="preserve">Day Works </t>
  </si>
  <si>
    <t>Drill Rig</t>
  </si>
  <si>
    <t xml:space="preserve">Foreman’s Gang box, welder, oxy, misc small tools </t>
  </si>
  <si>
    <t xml:space="preserve">Crawler crane </t>
  </si>
  <si>
    <t>Impact Hammer</t>
  </si>
  <si>
    <t>Vibratory Hammer</t>
  </si>
  <si>
    <t xml:space="preserve">Franna </t>
  </si>
  <si>
    <t>Concrete Pump</t>
  </si>
  <si>
    <t>Ground Engaging Tools</t>
  </si>
  <si>
    <t>Excavator/Bobcat</t>
  </si>
  <si>
    <t>EWP</t>
  </si>
  <si>
    <t>Air Compressor</t>
  </si>
  <si>
    <t>Site Vehicle</t>
  </si>
  <si>
    <t>Demurrage – Float</t>
  </si>
  <si>
    <t>Demurrage – Semi-trailer</t>
  </si>
  <si>
    <t xml:space="preserve">Supervisor </t>
  </si>
  <si>
    <t>Project Manager</t>
  </si>
  <si>
    <t>Project Engineer</t>
  </si>
  <si>
    <t>Machine Operator</t>
  </si>
  <si>
    <t>Welder</t>
  </si>
  <si>
    <t xml:space="preserve">Labourer </t>
  </si>
  <si>
    <t>Project Administrator</t>
  </si>
  <si>
    <t>LAHA per man</t>
  </si>
  <si>
    <t xml:space="preserve">Variation Sub Total </t>
  </si>
  <si>
    <t>On-site Overheads</t>
  </si>
  <si>
    <t>Off-site Overheads</t>
  </si>
  <si>
    <t>Profit Margin</t>
  </si>
  <si>
    <t xml:space="preserve">Variation Total </t>
  </si>
  <si>
    <t>QUOTATION</t>
  </si>
  <si>
    <t xml:space="preserve">In accordance with the contract, we submit for your approval, our quotation to carry out the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</si>
</sst>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F800]dddd\,\ mmmm\ dd\,\ yyyy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26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43" fontId="5" fillId="0" borderId="0" xfId="2" applyFont="1"/>
    <xf numFmtId="0" fontId="5" fillId="0" borderId="0" xfId="1" applyFont="1"/>
    <xf numFmtId="0" fontId="5" fillId="0" borderId="0" xfId="1" applyFont="1" applyAlignment="1">
      <alignment horizontal="right"/>
    </xf>
    <xf numFmtId="43" fontId="6" fillId="0" borderId="0" xfId="2" applyFont="1" applyBorder="1" applyAlignment="1">
      <alignment horizontal="left"/>
    </xf>
    <xf numFmtId="14" fontId="6" fillId="0" borderId="0" xfId="2" applyNumberFormat="1" applyFont="1" applyBorder="1" applyAlignment="1">
      <alignment horizontal="left"/>
    </xf>
    <xf numFmtId="0" fontId="6" fillId="0" borderId="0" xfId="2" applyNumberFormat="1" applyFont="1" applyBorder="1" applyAlignment="1">
      <alignment horizontal="left"/>
    </xf>
    <xf numFmtId="0" fontId="5" fillId="0" borderId="0" xfId="1" applyFont="1" applyAlignment="1">
      <alignment horizontal="left"/>
    </xf>
    <xf numFmtId="0" fontId="8" fillId="0" borderId="0" xfId="4" applyFont="1"/>
    <xf numFmtId="0" fontId="5" fillId="0" borderId="0" xfId="1" applyFont="1" applyAlignment="1">
      <alignment horizontal="left" vertical="top"/>
    </xf>
    <xf numFmtId="0" fontId="6" fillId="0" borderId="0" xfId="1" applyFont="1"/>
    <xf numFmtId="0" fontId="1" fillId="0" borderId="0" xfId="1" quotePrefix="1"/>
    <xf numFmtId="0" fontId="5" fillId="0" borderId="1" xfId="1" applyFont="1" applyBorder="1" applyAlignment="1">
      <alignment horizontal="left" vertical="top"/>
    </xf>
    <xf numFmtId="0" fontId="1" fillId="0" borderId="2" xfId="1" applyBorder="1"/>
    <xf numFmtId="0" fontId="1" fillId="0" borderId="3" xfId="1" applyBorder="1"/>
    <xf numFmtId="0" fontId="1" fillId="0" borderId="5" xfId="1" applyBorder="1"/>
    <xf numFmtId="44" fontId="1" fillId="0" borderId="0" xfId="5" applyFont="1" applyBorder="1"/>
    <xf numFmtId="44" fontId="0" fillId="0" borderId="6" xfId="5" applyFont="1" applyBorder="1"/>
    <xf numFmtId="0" fontId="1" fillId="0" borderId="7" xfId="1" applyBorder="1"/>
    <xf numFmtId="0" fontId="1" fillId="0" borderId="1" xfId="1" applyBorder="1"/>
    <xf numFmtId="44" fontId="0" fillId="0" borderId="8" xfId="5" applyFont="1" applyBorder="1"/>
    <xf numFmtId="0" fontId="1" fillId="2" borderId="9" xfId="1" applyFill="1" applyBorder="1"/>
    <xf numFmtId="0" fontId="1" fillId="2" borderId="2" xfId="1" applyFill="1" applyBorder="1" applyAlignment="1">
      <alignment horizontal="center"/>
    </xf>
    <xf numFmtId="0" fontId="1" fillId="2" borderId="10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/>
    <xf numFmtId="0" fontId="1" fillId="2" borderId="7" xfId="1" applyFill="1" applyBorder="1"/>
    <xf numFmtId="0" fontId="1" fillId="2" borderId="14" xfId="1" applyFill="1" applyBorder="1" applyAlignment="1">
      <alignment horizontal="center" vertical="center"/>
    </xf>
    <xf numFmtId="44" fontId="1" fillId="2" borderId="14" xfId="5" applyFont="1" applyFill="1" applyBorder="1" applyAlignment="1">
      <alignment horizontal="center" vertical="center"/>
    </xf>
    <xf numFmtId="164" fontId="9" fillId="3" borderId="10" xfId="1" applyNumberFormat="1" applyFont="1" applyFill="1" applyBorder="1" applyAlignment="1">
      <alignment horizontal="center"/>
    </xf>
    <xf numFmtId="164" fontId="9" fillId="3" borderId="11" xfId="1" applyNumberFormat="1" applyFont="1" applyFill="1" applyBorder="1" applyAlignment="1">
      <alignment horizontal="center"/>
    </xf>
    <xf numFmtId="2" fontId="10" fillId="3" borderId="14" xfId="1" applyNumberFormat="1" applyFont="1" applyFill="1" applyBorder="1"/>
    <xf numFmtId="165" fontId="10" fillId="3" borderId="14" xfId="5" applyNumberFormat="1" applyFont="1" applyFill="1" applyBorder="1"/>
    <xf numFmtId="44" fontId="10" fillId="3" borderId="14" xfId="5" applyFont="1" applyFill="1" applyBorder="1"/>
    <xf numFmtId="164" fontId="8" fillId="4" borderId="10" xfId="1" applyNumberFormat="1" applyFont="1" applyFill="1" applyBorder="1" applyAlignment="1">
      <alignment horizontal="left"/>
    </xf>
    <xf numFmtId="164" fontId="9" fillId="4" borderId="11" xfId="1" applyNumberFormat="1" applyFont="1" applyFill="1" applyBorder="1" applyAlignment="1">
      <alignment horizontal="left"/>
    </xf>
    <xf numFmtId="2" fontId="10" fillId="4" borderId="14" xfId="1" applyNumberFormat="1" applyFont="1" applyFill="1" applyBorder="1"/>
    <xf numFmtId="165" fontId="10" fillId="4" borderId="14" xfId="5" applyNumberFormat="1" applyFont="1" applyFill="1" applyBorder="1"/>
    <xf numFmtId="44" fontId="10" fillId="4" borderId="14" xfId="5" applyFont="1" applyFill="1" applyBorder="1"/>
    <xf numFmtId="164" fontId="1" fillId="4" borderId="10" xfId="1" applyNumberFormat="1" applyFill="1" applyBorder="1" applyAlignment="1">
      <alignment horizontal="left" vertical="top" wrapText="1"/>
    </xf>
    <xf numFmtId="164" fontId="1" fillId="4" borderId="11" xfId="1" applyNumberFormat="1" applyFill="1" applyBorder="1" applyAlignment="1">
      <alignment horizontal="left" vertical="top" wrapText="1"/>
    </xf>
    <xf numFmtId="164" fontId="1" fillId="4" borderId="12" xfId="1" applyNumberFormat="1" applyFill="1" applyBorder="1" applyAlignment="1">
      <alignment horizontal="left" vertical="top" wrapText="1"/>
    </xf>
    <xf numFmtId="1" fontId="8" fillId="0" borderId="10" xfId="1" applyNumberFormat="1" applyFont="1" applyBorder="1" applyAlignment="1">
      <alignment horizontal="center" wrapText="1"/>
    </xf>
    <xf numFmtId="1" fontId="8" fillId="0" borderId="11" xfId="1" applyNumberFormat="1" applyFont="1" applyBorder="1" applyAlignment="1">
      <alignment horizontal="center" wrapText="1"/>
    </xf>
    <xf numFmtId="1" fontId="8" fillId="0" borderId="12" xfId="1" applyNumberFormat="1" applyFont="1" applyBorder="1" applyAlignment="1">
      <alignment horizontal="center" wrapText="1"/>
    </xf>
    <xf numFmtId="0" fontId="1" fillId="0" borderId="0" xfId="1" applyAlignment="1">
      <alignment wrapText="1"/>
    </xf>
    <xf numFmtId="1" fontId="1" fillId="0" borderId="14" xfId="1" applyNumberFormat="1" applyBorder="1" applyAlignment="1">
      <alignment horizontal="center" wrapText="1"/>
    </xf>
    <xf numFmtId="0" fontId="1" fillId="0" borderId="14" xfId="1" applyBorder="1" applyAlignment="1">
      <alignment horizontal="left" wrapText="1"/>
    </xf>
    <xf numFmtId="2" fontId="1" fillId="0" borderId="14" xfId="1" applyNumberFormat="1" applyBorder="1" applyAlignment="1">
      <alignment horizontal="center" wrapText="1"/>
    </xf>
    <xf numFmtId="2" fontId="1" fillId="0" borderId="14" xfId="1" applyNumberFormat="1" applyBorder="1" applyAlignment="1">
      <alignment wrapText="1"/>
    </xf>
    <xf numFmtId="165" fontId="1" fillId="0" borderId="14" xfId="5" applyNumberFormat="1" applyFont="1" applyBorder="1" applyAlignment="1">
      <alignment wrapText="1"/>
    </xf>
    <xf numFmtId="44" fontId="1" fillId="0" borderId="14" xfId="5" applyFont="1" applyBorder="1" applyAlignment="1">
      <alignment wrapText="1"/>
    </xf>
    <xf numFmtId="165" fontId="1" fillId="0" borderId="14" xfId="5" applyNumberFormat="1" applyFont="1" applyFill="1" applyBorder="1" applyAlignment="1">
      <alignment wrapText="1"/>
    </xf>
    <xf numFmtId="44" fontId="1" fillId="0" borderId="14" xfId="5" applyFont="1" applyFill="1" applyBorder="1" applyAlignment="1">
      <alignment wrapText="1"/>
    </xf>
    <xf numFmtId="0" fontId="8" fillId="0" borderId="14" xfId="1" applyFont="1" applyBorder="1" applyAlignment="1">
      <alignment horizontal="left" wrapText="1"/>
    </xf>
    <xf numFmtId="0" fontId="1" fillId="0" borderId="10" xfId="1" applyBorder="1" applyAlignment="1">
      <alignment horizontal="left" wrapText="1"/>
    </xf>
    <xf numFmtId="1" fontId="8" fillId="0" borderId="10" xfId="1" applyNumberFormat="1" applyFont="1" applyBorder="1" applyAlignment="1">
      <alignment horizontal="center" wrapText="1"/>
    </xf>
    <xf numFmtId="1" fontId="1" fillId="0" borderId="14" xfId="1" applyNumberFormat="1" applyBorder="1" applyAlignment="1">
      <alignment horizontal="left" wrapText="1"/>
    </xf>
    <xf numFmtId="44" fontId="1" fillId="0" borderId="14" xfId="5" applyFont="1" applyBorder="1" applyAlignment="1">
      <alignment horizontal="left" wrapText="1"/>
    </xf>
    <xf numFmtId="0" fontId="1" fillId="2" borderId="3" xfId="1" applyFill="1" applyBorder="1" applyAlignment="1">
      <alignment horizontal="center"/>
    </xf>
    <xf numFmtId="0" fontId="1" fillId="0" borderId="15" xfId="1" applyBorder="1"/>
    <xf numFmtId="44" fontId="1" fillId="0" borderId="15" xfId="5" applyFont="1" applyBorder="1"/>
    <xf numFmtId="44" fontId="1" fillId="0" borderId="0" xfId="5" applyFont="1"/>
    <xf numFmtId="9" fontId="1" fillId="0" borderId="0" xfId="1" applyNumberFormat="1"/>
    <xf numFmtId="0" fontId="1" fillId="0" borderId="16" xfId="1" applyBorder="1"/>
    <xf numFmtId="44" fontId="1" fillId="0" borderId="16" xfId="5" applyFont="1" applyBorder="1"/>
    <xf numFmtId="44" fontId="0" fillId="0" borderId="0" xfId="5" applyFont="1"/>
    <xf numFmtId="44" fontId="0" fillId="0" borderId="4" xfId="5" applyFont="1" applyBorder="1"/>
  </cellXfs>
  <cellStyles count="6">
    <cellStyle name="Comma 2" xfId="2" xr:uid="{4299828E-B2E7-48FE-A507-DCCAF0C836FC}"/>
    <cellStyle name="Currency 2 2" xfId="5" xr:uid="{09050AD6-BC6D-4F6B-B520-42FFFE218945}"/>
    <cellStyle name="Hyperlink 2" xfId="3" xr:uid="{DB70C00D-2A7C-496D-BE01-3DC723E5CC91}"/>
    <cellStyle name="Normal" xfId="0" builtinId="0"/>
    <cellStyle name="Normal 2" xfId="1" xr:uid="{B703FFFC-6A81-48F6-8A32-16CBB33010CD}"/>
    <cellStyle name="Normal 2 4" xfId="4" xr:uid="{650BCAC5-2D97-4E59-B26D-1FB9DFABC6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AFE6-BEC3-4E6D-AF94-B1FD947E3D9C}">
  <dimension ref="A1:L201"/>
  <sheetViews>
    <sheetView tabSelected="1" workbookViewId="0">
      <selection activeCell="I9" sqref="I9"/>
    </sheetView>
  </sheetViews>
  <sheetFormatPr defaultColWidth="9.1328125" defaultRowHeight="12.75" x14ac:dyDescent="0.35"/>
  <cols>
    <col min="1" max="1" width="13.46484375" style="1" customWidth="1"/>
    <col min="2" max="2" width="55.46484375" style="1" customWidth="1"/>
    <col min="3" max="3" width="9.1328125" style="1"/>
    <col min="4" max="4" width="10.53125" style="1" customWidth="1"/>
    <col min="5" max="5" width="12.53125" style="1" customWidth="1"/>
    <col min="6" max="6" width="13.19921875" style="67" customWidth="1"/>
    <col min="7" max="7" width="2.46484375" style="1" customWidth="1"/>
    <col min="8" max="17" width="9.1328125" style="1"/>
    <col min="18" max="18" width="18.33203125" style="1" customWidth="1"/>
    <col min="19" max="16384" width="9.1328125" style="1"/>
  </cols>
  <sheetData>
    <row r="1" spans="1:12" ht="15.4" x14ac:dyDescent="0.45">
      <c r="C1" s="2"/>
      <c r="D1" s="2"/>
      <c r="E1" s="2"/>
      <c r="F1" s="71"/>
    </row>
    <row r="2" spans="1:12" ht="33.4" x14ac:dyDescent="0.95">
      <c r="A2" s="3" t="s">
        <v>184</v>
      </c>
      <c r="B2" s="4"/>
      <c r="C2" s="5"/>
      <c r="D2" s="6"/>
      <c r="E2" s="7"/>
      <c r="F2" s="8"/>
      <c r="G2" s="8"/>
    </row>
    <row r="3" spans="1:12" ht="13.15" x14ac:dyDescent="0.4">
      <c r="A3" s="6"/>
      <c r="B3" s="6"/>
      <c r="C3" s="8"/>
      <c r="D3" s="8"/>
      <c r="E3" s="7"/>
      <c r="F3" s="9"/>
      <c r="G3" s="9"/>
    </row>
    <row r="4" spans="1:12" ht="13.15" x14ac:dyDescent="0.4">
      <c r="A4" s="6"/>
      <c r="B4" s="6"/>
      <c r="C4" s="9"/>
      <c r="D4" s="9"/>
      <c r="E4" s="7"/>
      <c r="F4" s="10"/>
      <c r="G4" s="10"/>
    </row>
    <row r="5" spans="1:12" ht="14.25" x14ac:dyDescent="0.45">
      <c r="A5" s="6"/>
      <c r="B5" s="6"/>
      <c r="C5" s="6"/>
      <c r="D5" s="6"/>
      <c r="F5" s="71"/>
    </row>
    <row r="6" spans="1:12" ht="14.25" x14ac:dyDescent="0.45">
      <c r="A6" s="11" t="s">
        <v>0</v>
      </c>
      <c r="B6" s="12" t="s">
        <v>1</v>
      </c>
      <c r="C6" s="6"/>
      <c r="D6" s="6"/>
      <c r="F6" s="71"/>
    </row>
    <row r="7" spans="1:12" ht="13.15" x14ac:dyDescent="0.4">
      <c r="C7" s="6"/>
      <c r="D7" s="7"/>
      <c r="E7" s="8"/>
      <c r="F7" s="8"/>
      <c r="L7" s="1" t="s">
        <v>2</v>
      </c>
    </row>
    <row r="8" spans="1:12" ht="13.15" x14ac:dyDescent="0.4">
      <c r="A8" s="11" t="s">
        <v>3</v>
      </c>
      <c r="B8" s="13"/>
      <c r="C8" s="14"/>
      <c r="D8" s="7" t="s">
        <v>4</v>
      </c>
      <c r="E8" s="9">
        <v>44197</v>
      </c>
      <c r="F8" s="9"/>
      <c r="L8" s="15" t="s">
        <v>5</v>
      </c>
    </row>
    <row r="9" spans="1:12" ht="13.15" x14ac:dyDescent="0.4">
      <c r="A9" s="6"/>
      <c r="B9" s="13"/>
      <c r="C9" s="6"/>
      <c r="D9" s="7" t="s">
        <v>6</v>
      </c>
      <c r="E9" s="10">
        <v>4242</v>
      </c>
      <c r="F9" s="10"/>
      <c r="L9" s="15" t="s">
        <v>7</v>
      </c>
    </row>
    <row r="10" spans="1:12" ht="14.25" x14ac:dyDescent="0.45">
      <c r="B10" s="16"/>
      <c r="F10" s="71"/>
      <c r="L10" s="15" t="s">
        <v>8</v>
      </c>
    </row>
    <row r="11" spans="1:12" ht="14.25" x14ac:dyDescent="0.45">
      <c r="A11" s="17" t="s">
        <v>185</v>
      </c>
      <c r="B11" s="18"/>
      <c r="C11" s="18"/>
      <c r="D11" s="18"/>
      <c r="E11" s="18"/>
      <c r="F11" s="72"/>
      <c r="L11" s="15" t="s">
        <v>9</v>
      </c>
    </row>
    <row r="12" spans="1:12" ht="14.25" x14ac:dyDescent="0.45">
      <c r="A12" s="19" t="s">
        <v>10</v>
      </c>
      <c r="D12" s="20"/>
      <c r="F12" s="21"/>
      <c r="L12" s="15" t="s">
        <v>11</v>
      </c>
    </row>
    <row r="13" spans="1:12" ht="14.25" x14ac:dyDescent="0.45">
      <c r="A13" s="22" t="s">
        <v>12</v>
      </c>
      <c r="B13" s="23"/>
      <c r="C13" s="23"/>
      <c r="D13" s="23"/>
      <c r="E13" s="23"/>
      <c r="F13" s="24"/>
    </row>
    <row r="14" spans="1:12" x14ac:dyDescent="0.35">
      <c r="A14" s="25" t="s">
        <v>13</v>
      </c>
      <c r="B14" s="26" t="s">
        <v>3</v>
      </c>
      <c r="C14" s="27" t="s">
        <v>14</v>
      </c>
      <c r="D14" s="28"/>
      <c r="E14" s="28"/>
      <c r="F14" s="29"/>
    </row>
    <row r="15" spans="1:12" x14ac:dyDescent="0.35">
      <c r="A15" s="30"/>
      <c r="B15" s="31"/>
      <c r="C15" s="32" t="s">
        <v>15</v>
      </c>
      <c r="D15" s="32" t="s">
        <v>16</v>
      </c>
      <c r="E15" s="32" t="s">
        <v>17</v>
      </c>
      <c r="F15" s="33" t="s">
        <v>18</v>
      </c>
    </row>
    <row r="16" spans="1:12" ht="13.15" x14ac:dyDescent="0.4">
      <c r="A16" s="34">
        <f>E8</f>
        <v>44197</v>
      </c>
      <c r="B16" s="35"/>
      <c r="C16" s="36"/>
      <c r="D16" s="36"/>
      <c r="E16" s="37"/>
      <c r="F16" s="38"/>
    </row>
    <row r="17" spans="1:8" ht="13.15" x14ac:dyDescent="0.4">
      <c r="A17" s="39" t="s">
        <v>19</v>
      </c>
      <c r="B17" s="40"/>
      <c r="C17" s="41"/>
      <c r="D17" s="41"/>
      <c r="E17" s="42"/>
      <c r="F17" s="43"/>
    </row>
    <row r="18" spans="1:8" ht="12.75" customHeight="1" x14ac:dyDescent="0.35">
      <c r="A18" s="44"/>
      <c r="B18" s="45"/>
      <c r="C18" s="45"/>
      <c r="D18" s="45"/>
      <c r="E18" s="46"/>
      <c r="F18" s="43"/>
    </row>
    <row r="19" spans="1:8" s="50" customFormat="1" ht="13.15" x14ac:dyDescent="0.4">
      <c r="A19" s="47" t="s">
        <v>20</v>
      </c>
      <c r="B19" s="48"/>
      <c r="C19" s="48"/>
      <c r="D19" s="48"/>
      <c r="E19" s="48"/>
      <c r="F19" s="49"/>
      <c r="H19" s="1"/>
    </row>
    <row r="20" spans="1:8" s="50" customFormat="1" x14ac:dyDescent="0.35">
      <c r="A20" s="51"/>
      <c r="B20" s="52"/>
      <c r="C20" s="53"/>
      <c r="D20" s="54"/>
      <c r="E20" s="55"/>
      <c r="F20" s="56"/>
      <c r="H20" s="1"/>
    </row>
    <row r="21" spans="1:8" s="50" customFormat="1" x14ac:dyDescent="0.35">
      <c r="A21" s="51"/>
      <c r="B21" s="52" t="s">
        <v>21</v>
      </c>
      <c r="C21" s="53" t="s">
        <v>22</v>
      </c>
      <c r="D21" s="54">
        <v>1</v>
      </c>
      <c r="E21" s="55"/>
      <c r="F21" s="56">
        <f>E21*D21</f>
        <v>0</v>
      </c>
      <c r="H21" s="1"/>
    </row>
    <row r="22" spans="1:8" s="50" customFormat="1" x14ac:dyDescent="0.35">
      <c r="A22" s="51"/>
      <c r="B22" s="52" t="s">
        <v>23</v>
      </c>
      <c r="C22" s="53" t="s">
        <v>22</v>
      </c>
      <c r="D22" s="54">
        <v>1</v>
      </c>
      <c r="E22" s="55"/>
      <c r="F22" s="56">
        <f t="shared" ref="F22:F34" si="0">E22*D22</f>
        <v>0</v>
      </c>
      <c r="H22" s="1"/>
    </row>
    <row r="23" spans="1:8" s="50" customFormat="1" x14ac:dyDescent="0.35">
      <c r="A23" s="51">
        <v>70501</v>
      </c>
      <c r="B23" s="52" t="s">
        <v>24</v>
      </c>
      <c r="C23" s="53" t="s">
        <v>25</v>
      </c>
      <c r="D23" s="54">
        <v>19.2</v>
      </c>
      <c r="E23" s="55"/>
      <c r="F23" s="56">
        <f t="shared" si="0"/>
        <v>0</v>
      </c>
      <c r="H23" s="1"/>
    </row>
    <row r="24" spans="1:8" s="50" customFormat="1" x14ac:dyDescent="0.35">
      <c r="A24" s="51"/>
      <c r="B24" s="52" t="s">
        <v>26</v>
      </c>
      <c r="C24" s="53" t="s">
        <v>22</v>
      </c>
      <c r="D24" s="54">
        <v>2</v>
      </c>
      <c r="E24" s="55"/>
      <c r="F24" s="56">
        <f t="shared" si="0"/>
        <v>0</v>
      </c>
      <c r="H24" s="1"/>
    </row>
    <row r="25" spans="1:8" s="50" customFormat="1" x14ac:dyDescent="0.35">
      <c r="A25" s="51">
        <v>70502</v>
      </c>
      <c r="B25" s="52" t="s">
        <v>27</v>
      </c>
      <c r="C25" s="53" t="s">
        <v>22</v>
      </c>
      <c r="D25" s="54">
        <v>2</v>
      </c>
      <c r="E25" s="55"/>
      <c r="F25" s="56">
        <f t="shared" si="0"/>
        <v>0</v>
      </c>
      <c r="H25" s="1"/>
    </row>
    <row r="26" spans="1:8" s="50" customFormat="1" x14ac:dyDescent="0.35">
      <c r="A26" s="51">
        <v>70503</v>
      </c>
      <c r="B26" s="52" t="s">
        <v>28</v>
      </c>
      <c r="C26" s="53" t="s">
        <v>25</v>
      </c>
      <c r="D26" s="54">
        <v>15.6</v>
      </c>
      <c r="E26" s="55"/>
      <c r="F26" s="56">
        <f t="shared" si="0"/>
        <v>0</v>
      </c>
      <c r="H26" s="1"/>
    </row>
    <row r="27" spans="1:8" s="50" customFormat="1" x14ac:dyDescent="0.35">
      <c r="A27" s="51" t="s">
        <v>29</v>
      </c>
      <c r="B27" s="52" t="s">
        <v>30</v>
      </c>
      <c r="C27" s="53" t="s">
        <v>31</v>
      </c>
      <c r="D27" s="54"/>
      <c r="E27" s="55"/>
      <c r="F27" s="56"/>
      <c r="H27" s="1"/>
    </row>
    <row r="28" spans="1:8" s="50" customFormat="1" x14ac:dyDescent="0.35">
      <c r="A28" s="51"/>
      <c r="B28" s="52" t="s">
        <v>32</v>
      </c>
      <c r="C28" s="53" t="s">
        <v>31</v>
      </c>
      <c r="D28" s="54"/>
      <c r="E28" s="55"/>
      <c r="F28" s="56"/>
      <c r="H28" s="1"/>
    </row>
    <row r="29" spans="1:8" s="50" customFormat="1" x14ac:dyDescent="0.35">
      <c r="A29" s="51">
        <v>70508</v>
      </c>
      <c r="B29" s="52" t="s">
        <v>33</v>
      </c>
      <c r="C29" s="53" t="s">
        <v>34</v>
      </c>
      <c r="D29" s="54">
        <v>12</v>
      </c>
      <c r="E29" s="55"/>
      <c r="F29" s="56">
        <f t="shared" si="0"/>
        <v>0</v>
      </c>
      <c r="H29" s="1"/>
    </row>
    <row r="30" spans="1:8" s="50" customFormat="1" x14ac:dyDescent="0.35">
      <c r="A30" s="51">
        <v>70509</v>
      </c>
      <c r="B30" s="52" t="s">
        <v>35</v>
      </c>
      <c r="C30" s="53" t="s">
        <v>34</v>
      </c>
      <c r="D30" s="54">
        <v>1.3</v>
      </c>
      <c r="E30" s="55"/>
      <c r="F30" s="56">
        <f t="shared" si="0"/>
        <v>0</v>
      </c>
      <c r="H30" s="1"/>
    </row>
    <row r="31" spans="1:8" s="50" customFormat="1" x14ac:dyDescent="0.35">
      <c r="A31" s="51">
        <v>70511</v>
      </c>
      <c r="B31" s="52" t="s">
        <v>36</v>
      </c>
      <c r="C31" s="53" t="s">
        <v>37</v>
      </c>
      <c r="D31" s="54">
        <v>1.1000000000000001</v>
      </c>
      <c r="E31" s="55"/>
      <c r="F31" s="56">
        <f t="shared" si="0"/>
        <v>0</v>
      </c>
      <c r="H31" s="1"/>
    </row>
    <row r="32" spans="1:8" s="50" customFormat="1" x14ac:dyDescent="0.35">
      <c r="A32" s="51">
        <v>70515</v>
      </c>
      <c r="B32" s="52" t="s">
        <v>38</v>
      </c>
      <c r="C32" s="53" t="s">
        <v>31</v>
      </c>
      <c r="D32" s="54">
        <v>40</v>
      </c>
      <c r="E32" s="57"/>
      <c r="F32" s="58">
        <f t="shared" si="0"/>
        <v>0</v>
      </c>
      <c r="H32" s="1" t="s">
        <v>39</v>
      </c>
    </row>
    <row r="33" spans="1:8" s="50" customFormat="1" x14ac:dyDescent="0.35">
      <c r="A33" s="51">
        <v>70516</v>
      </c>
      <c r="B33" s="52" t="s">
        <v>40</v>
      </c>
      <c r="C33" s="53" t="s">
        <v>41</v>
      </c>
      <c r="D33" s="54">
        <v>2</v>
      </c>
      <c r="E33" s="55"/>
      <c r="F33" s="56">
        <f t="shared" si="0"/>
        <v>0</v>
      </c>
      <c r="H33" s="1"/>
    </row>
    <row r="34" spans="1:8" s="50" customFormat="1" x14ac:dyDescent="0.35">
      <c r="A34" s="51"/>
      <c r="B34" s="52" t="s">
        <v>42</v>
      </c>
      <c r="C34" s="53" t="s">
        <v>34</v>
      </c>
      <c r="D34" s="54">
        <f>13.3*1.4</f>
        <v>18.62</v>
      </c>
      <c r="E34" s="55"/>
      <c r="F34" s="56">
        <f t="shared" si="0"/>
        <v>0</v>
      </c>
      <c r="H34" s="1" t="s">
        <v>43</v>
      </c>
    </row>
    <row r="35" spans="1:8" s="50" customFormat="1" x14ac:dyDescent="0.35">
      <c r="A35" s="51"/>
      <c r="B35" s="52"/>
      <c r="C35" s="53"/>
      <c r="D35" s="54"/>
      <c r="E35" s="55"/>
      <c r="F35" s="56"/>
      <c r="H35" s="1"/>
    </row>
    <row r="36" spans="1:8" s="50" customFormat="1" x14ac:dyDescent="0.35">
      <c r="A36" s="51"/>
      <c r="B36" s="52" t="s">
        <v>44</v>
      </c>
      <c r="C36" s="53" t="s">
        <v>45</v>
      </c>
      <c r="D36" s="54">
        <v>1</v>
      </c>
      <c r="E36" s="55"/>
      <c r="F36" s="58">
        <f t="shared" ref="F36:F37" si="1">D36*E36</f>
        <v>0</v>
      </c>
      <c r="H36" s="1"/>
    </row>
    <row r="37" spans="1:8" s="50" customFormat="1" x14ac:dyDescent="0.35">
      <c r="A37" s="51"/>
      <c r="B37" s="52" t="s">
        <v>46</v>
      </c>
      <c r="C37" s="53" t="s">
        <v>22</v>
      </c>
      <c r="D37" s="54">
        <v>1</v>
      </c>
      <c r="E37" s="55"/>
      <c r="F37" s="58">
        <f t="shared" si="1"/>
        <v>0</v>
      </c>
      <c r="H37" s="1"/>
    </row>
    <row r="38" spans="1:8" s="50" customFormat="1" x14ac:dyDescent="0.35">
      <c r="A38" s="51"/>
      <c r="B38" s="52" t="s">
        <v>47</v>
      </c>
      <c r="C38" s="53" t="s">
        <v>48</v>
      </c>
      <c r="D38" s="54">
        <v>1</v>
      </c>
      <c r="E38" s="57"/>
      <c r="F38" s="58">
        <f>D38*E38</f>
        <v>0</v>
      </c>
      <c r="H38" s="1" t="s">
        <v>49</v>
      </c>
    </row>
    <row r="39" spans="1:8" s="50" customFormat="1" x14ac:dyDescent="0.35">
      <c r="A39" s="51"/>
      <c r="B39" s="52" t="s">
        <v>50</v>
      </c>
      <c r="C39" s="53" t="s">
        <v>22</v>
      </c>
      <c r="D39" s="54">
        <v>7</v>
      </c>
      <c r="E39" s="55"/>
      <c r="F39" s="56">
        <f>D39*E39</f>
        <v>0</v>
      </c>
      <c r="H39" s="1" t="s">
        <v>51</v>
      </c>
    </row>
    <row r="40" spans="1:8" s="50" customFormat="1" x14ac:dyDescent="0.35">
      <c r="A40" s="51"/>
      <c r="B40" s="52" t="s">
        <v>52</v>
      </c>
      <c r="C40" s="53" t="s">
        <v>22</v>
      </c>
      <c r="D40" s="54">
        <v>7</v>
      </c>
      <c r="E40" s="55"/>
      <c r="F40" s="56">
        <f>D40*E40</f>
        <v>0</v>
      </c>
      <c r="H40" s="1" t="s">
        <v>53</v>
      </c>
    </row>
    <row r="41" spans="1:8" s="50" customFormat="1" x14ac:dyDescent="0.35">
      <c r="A41" s="51"/>
      <c r="B41" s="52" t="s">
        <v>54</v>
      </c>
      <c r="C41" s="53" t="s">
        <v>55</v>
      </c>
      <c r="D41" s="54">
        <v>6</v>
      </c>
      <c r="E41" s="55"/>
      <c r="F41" s="56">
        <f>D41*E41</f>
        <v>0</v>
      </c>
      <c r="H41" s="1" t="s">
        <v>56</v>
      </c>
    </row>
    <row r="42" spans="1:8" s="50" customFormat="1" x14ac:dyDescent="0.35">
      <c r="A42" s="51"/>
      <c r="B42" s="52" t="s">
        <v>57</v>
      </c>
      <c r="C42" s="53" t="s">
        <v>31</v>
      </c>
      <c r="D42" s="54">
        <v>4</v>
      </c>
      <c r="E42" s="55"/>
      <c r="F42" s="56">
        <f>D42*E42</f>
        <v>0</v>
      </c>
      <c r="H42" s="1" t="s">
        <v>58</v>
      </c>
    </row>
    <row r="43" spans="1:8" s="50" customFormat="1" x14ac:dyDescent="0.35">
      <c r="A43" s="51"/>
      <c r="B43" s="52"/>
      <c r="C43" s="53"/>
      <c r="D43" s="54"/>
      <c r="E43" s="55"/>
      <c r="F43" s="56"/>
    </row>
    <row r="44" spans="1:8" s="50" customFormat="1" ht="13.15" x14ac:dyDescent="0.4">
      <c r="A44" s="47" t="s">
        <v>59</v>
      </c>
      <c r="B44" s="48"/>
      <c r="C44" s="48"/>
      <c r="D44" s="48"/>
      <c r="E44" s="48"/>
      <c r="F44" s="49"/>
      <c r="H44" s="1"/>
    </row>
    <row r="45" spans="1:8" s="50" customFormat="1" x14ac:dyDescent="0.35">
      <c r="A45" s="51"/>
      <c r="B45" s="52"/>
      <c r="C45" s="53"/>
      <c r="D45" s="54"/>
      <c r="E45" s="55"/>
      <c r="F45" s="56"/>
      <c r="H45" s="1"/>
    </row>
    <row r="46" spans="1:8" s="50" customFormat="1" ht="12.75" customHeight="1" x14ac:dyDescent="0.35">
      <c r="A46" s="51"/>
      <c r="B46" s="52"/>
      <c r="C46" s="53"/>
      <c r="D46" s="54"/>
      <c r="E46" s="55"/>
      <c r="F46" s="56"/>
      <c r="H46" s="1"/>
    </row>
    <row r="47" spans="1:8" s="50" customFormat="1" ht="13.15" x14ac:dyDescent="0.4">
      <c r="A47" s="51"/>
      <c r="B47" s="59" t="s">
        <v>60</v>
      </c>
      <c r="C47" s="53"/>
      <c r="D47" s="54"/>
      <c r="E47" s="55"/>
      <c r="F47" s="56"/>
      <c r="H47" s="1"/>
    </row>
    <row r="48" spans="1:8" s="50" customFormat="1" x14ac:dyDescent="0.35">
      <c r="A48" s="51"/>
      <c r="B48" s="52" t="s">
        <v>61</v>
      </c>
      <c r="C48" s="53" t="s">
        <v>62</v>
      </c>
      <c r="D48" s="54">
        <v>15</v>
      </c>
      <c r="E48" s="55"/>
      <c r="F48" s="56">
        <f t="shared" ref="F48:F96" si="2">D48*E48</f>
        <v>0</v>
      </c>
      <c r="H48" s="1"/>
    </row>
    <row r="49" spans="1:8" s="50" customFormat="1" x14ac:dyDescent="0.35">
      <c r="A49" s="51"/>
      <c r="B49" s="52" t="s">
        <v>63</v>
      </c>
      <c r="C49" s="53" t="s">
        <v>62</v>
      </c>
      <c r="D49" s="54">
        <v>15</v>
      </c>
      <c r="E49" s="54"/>
      <c r="F49" s="56">
        <f t="shared" si="2"/>
        <v>0</v>
      </c>
      <c r="H49" s="1"/>
    </row>
    <row r="50" spans="1:8" s="50" customFormat="1" x14ac:dyDescent="0.35">
      <c r="A50" s="51"/>
      <c r="B50" s="52" t="s">
        <v>64</v>
      </c>
      <c r="C50" s="53" t="s">
        <v>62</v>
      </c>
      <c r="D50" s="54">
        <v>15</v>
      </c>
      <c r="E50" s="54"/>
      <c r="F50" s="56">
        <f t="shared" si="2"/>
        <v>0</v>
      </c>
      <c r="H50" s="1"/>
    </row>
    <row r="51" spans="1:8" s="50" customFormat="1" x14ac:dyDescent="0.35">
      <c r="A51" s="51"/>
      <c r="B51" s="52" t="s">
        <v>65</v>
      </c>
      <c r="C51" s="53" t="s">
        <v>62</v>
      </c>
      <c r="D51" s="54">
        <v>7</v>
      </c>
      <c r="E51" s="54"/>
      <c r="F51" s="56">
        <f t="shared" si="2"/>
        <v>0</v>
      </c>
      <c r="H51" s="1"/>
    </row>
    <row r="52" spans="1:8" s="50" customFormat="1" x14ac:dyDescent="0.35">
      <c r="A52" s="51"/>
      <c r="B52" s="52"/>
      <c r="C52" s="53"/>
      <c r="D52" s="54"/>
      <c r="E52" s="54"/>
      <c r="F52" s="56"/>
      <c r="H52" s="1"/>
    </row>
    <row r="53" spans="1:8" s="50" customFormat="1" x14ac:dyDescent="0.35">
      <c r="A53" s="51"/>
      <c r="B53" s="52"/>
      <c r="C53" s="53"/>
      <c r="D53" s="54"/>
      <c r="E53" s="54"/>
      <c r="F53" s="56"/>
      <c r="H53" s="1"/>
    </row>
    <row r="54" spans="1:8" s="50" customFormat="1" x14ac:dyDescent="0.35">
      <c r="A54" s="51"/>
      <c r="B54" s="52" t="s">
        <v>66</v>
      </c>
      <c r="C54" s="53" t="s">
        <v>22</v>
      </c>
      <c r="D54" s="54">
        <v>2</v>
      </c>
      <c r="E54" s="55"/>
      <c r="F54" s="56">
        <f>D54*E54</f>
        <v>0</v>
      </c>
      <c r="H54" s="1"/>
    </row>
    <row r="55" spans="1:8" s="50" customFormat="1" x14ac:dyDescent="0.35">
      <c r="A55" s="51"/>
      <c r="B55" s="52" t="s">
        <v>67</v>
      </c>
      <c r="C55" s="53" t="s">
        <v>22</v>
      </c>
      <c r="D55" s="54">
        <v>2</v>
      </c>
      <c r="E55" s="55"/>
      <c r="F55" s="56">
        <f>D55*E55</f>
        <v>0</v>
      </c>
      <c r="H55" s="1"/>
    </row>
    <row r="56" spans="1:8" s="50" customFormat="1" x14ac:dyDescent="0.35">
      <c r="A56" s="51"/>
      <c r="B56" s="60" t="s">
        <v>68</v>
      </c>
      <c r="C56" s="53" t="s">
        <v>69</v>
      </c>
      <c r="D56" s="54">
        <v>300</v>
      </c>
      <c r="E56" s="55"/>
      <c r="F56" s="56">
        <f t="shared" ref="F56:F59" si="3">D56*E56</f>
        <v>0</v>
      </c>
      <c r="H56" s="1"/>
    </row>
    <row r="57" spans="1:8" s="50" customFormat="1" x14ac:dyDescent="0.35">
      <c r="A57" s="51"/>
      <c r="B57" s="60" t="s">
        <v>70</v>
      </c>
      <c r="C57" s="53" t="s">
        <v>48</v>
      </c>
      <c r="D57" s="54">
        <v>1</v>
      </c>
      <c r="E57" s="55"/>
      <c r="F57" s="56">
        <f t="shared" si="3"/>
        <v>0</v>
      </c>
      <c r="H57" s="1"/>
    </row>
    <row r="58" spans="1:8" s="50" customFormat="1" x14ac:dyDescent="0.35">
      <c r="A58" s="51"/>
      <c r="B58" s="52" t="s">
        <v>71</v>
      </c>
      <c r="C58" s="53" t="s">
        <v>37</v>
      </c>
      <c r="D58" s="54">
        <v>140</v>
      </c>
      <c r="E58" s="55"/>
      <c r="F58" s="56">
        <f t="shared" si="3"/>
        <v>0</v>
      </c>
      <c r="H58" s="1"/>
    </row>
    <row r="59" spans="1:8" s="50" customFormat="1" x14ac:dyDescent="0.35">
      <c r="A59" s="51"/>
      <c r="B59" s="52" t="s">
        <v>72</v>
      </c>
      <c r="C59" s="53" t="s">
        <v>37</v>
      </c>
      <c r="D59" s="54">
        <v>90</v>
      </c>
      <c r="E59" s="55"/>
      <c r="F59" s="56">
        <f t="shared" si="3"/>
        <v>0</v>
      </c>
      <c r="H59" s="1"/>
    </row>
    <row r="60" spans="1:8" s="50" customFormat="1" x14ac:dyDescent="0.35">
      <c r="A60" s="51"/>
      <c r="B60" s="52"/>
      <c r="C60" s="53"/>
      <c r="D60" s="54"/>
      <c r="E60" s="54"/>
      <c r="F60" s="56"/>
      <c r="H60" s="1"/>
    </row>
    <row r="61" spans="1:8" s="50" customFormat="1" ht="13.15" x14ac:dyDescent="0.4">
      <c r="A61" s="47" t="s">
        <v>73</v>
      </c>
      <c r="B61" s="48"/>
      <c r="C61" s="48"/>
      <c r="D61" s="48"/>
      <c r="E61" s="48"/>
      <c r="F61" s="49"/>
      <c r="H61" s="1"/>
    </row>
    <row r="62" spans="1:8" s="50" customFormat="1" x14ac:dyDescent="0.35">
      <c r="A62" s="51"/>
      <c r="B62" s="52"/>
      <c r="C62" s="53"/>
      <c r="D62" s="54"/>
      <c r="E62" s="55"/>
      <c r="F62" s="56"/>
      <c r="H62" s="1"/>
    </row>
    <row r="63" spans="1:8" s="50" customFormat="1" ht="13.15" x14ac:dyDescent="0.4">
      <c r="A63" s="51"/>
      <c r="B63" s="59" t="s">
        <v>74</v>
      </c>
      <c r="C63" s="53"/>
      <c r="D63" s="54"/>
      <c r="E63" s="55"/>
      <c r="F63" s="56"/>
      <c r="H63" s="1"/>
    </row>
    <row r="64" spans="1:8" s="50" customFormat="1" x14ac:dyDescent="0.35">
      <c r="A64" s="51"/>
      <c r="B64" s="52" t="s">
        <v>75</v>
      </c>
      <c r="C64" s="53" t="s">
        <v>22</v>
      </c>
      <c r="D64" s="54">
        <v>1</v>
      </c>
      <c r="E64" s="57"/>
      <c r="F64" s="58">
        <f t="shared" ref="F64:F80" si="4">D64*E64</f>
        <v>0</v>
      </c>
      <c r="H64" s="1"/>
    </row>
    <row r="65" spans="1:8" s="50" customFormat="1" x14ac:dyDescent="0.35">
      <c r="A65" s="51"/>
      <c r="B65" s="60" t="s">
        <v>76</v>
      </c>
      <c r="C65" s="53" t="s">
        <v>37</v>
      </c>
      <c r="D65" s="54">
        <v>2.6720000000000002</v>
      </c>
      <c r="E65" s="57"/>
      <c r="F65" s="58">
        <f t="shared" si="4"/>
        <v>0</v>
      </c>
      <c r="H65" s="1"/>
    </row>
    <row r="66" spans="1:8" s="50" customFormat="1" x14ac:dyDescent="0.35">
      <c r="A66" s="51"/>
      <c r="B66" s="60" t="s">
        <v>77</v>
      </c>
      <c r="C66" s="53" t="s">
        <v>41</v>
      </c>
      <c r="D66" s="54">
        <v>1</v>
      </c>
      <c r="E66" s="57"/>
      <c r="F66" s="58">
        <f t="shared" si="4"/>
        <v>0</v>
      </c>
      <c r="H66" s="1"/>
    </row>
    <row r="67" spans="1:8" s="50" customFormat="1" x14ac:dyDescent="0.35">
      <c r="A67" s="51"/>
      <c r="B67" s="60" t="s">
        <v>78</v>
      </c>
      <c r="C67" s="53" t="s">
        <v>79</v>
      </c>
      <c r="D67" s="54">
        <v>1000</v>
      </c>
      <c r="E67" s="55"/>
      <c r="F67" s="58">
        <f t="shared" si="4"/>
        <v>0</v>
      </c>
      <c r="H67" s="1"/>
    </row>
    <row r="68" spans="1:8" s="50" customFormat="1" x14ac:dyDescent="0.35">
      <c r="A68" s="51"/>
      <c r="B68" s="52" t="s">
        <v>80</v>
      </c>
      <c r="C68" s="53" t="s">
        <v>34</v>
      </c>
      <c r="D68" s="54">
        <v>19.5</v>
      </c>
      <c r="E68" s="55"/>
      <c r="F68" s="58">
        <f t="shared" si="4"/>
        <v>0</v>
      </c>
      <c r="H68" s="1"/>
    </row>
    <row r="69" spans="1:8" s="50" customFormat="1" x14ac:dyDescent="0.35">
      <c r="A69" s="51"/>
      <c r="B69" s="52" t="s">
        <v>81</v>
      </c>
      <c r="C69" s="53" t="s">
        <v>34</v>
      </c>
      <c r="D69" s="54">
        <f>D68*0.1</f>
        <v>1.9500000000000002</v>
      </c>
      <c r="E69" s="55"/>
      <c r="F69" s="58">
        <f t="shared" si="4"/>
        <v>0</v>
      </c>
    </row>
    <row r="70" spans="1:8" s="50" customFormat="1" x14ac:dyDescent="0.35">
      <c r="A70" s="51"/>
      <c r="B70" s="52" t="s">
        <v>82</v>
      </c>
      <c r="C70" s="53" t="s">
        <v>41</v>
      </c>
      <c r="D70" s="54">
        <f>ROUNDUP(D69+D68,0)*3</f>
        <v>66</v>
      </c>
      <c r="E70" s="55"/>
      <c r="F70" s="58">
        <f t="shared" si="4"/>
        <v>0</v>
      </c>
      <c r="H70" s="1"/>
    </row>
    <row r="71" spans="1:8" s="50" customFormat="1" x14ac:dyDescent="0.35">
      <c r="A71" s="51"/>
      <c r="B71" s="52" t="s">
        <v>83</v>
      </c>
      <c r="C71" s="53" t="s">
        <v>84</v>
      </c>
      <c r="D71" s="54">
        <v>10</v>
      </c>
      <c r="E71" s="55"/>
      <c r="F71" s="58">
        <f t="shared" si="4"/>
        <v>0</v>
      </c>
      <c r="H71" s="1" t="s">
        <v>85</v>
      </c>
    </row>
    <row r="72" spans="1:8" s="50" customFormat="1" x14ac:dyDescent="0.35">
      <c r="A72" s="51"/>
      <c r="B72" s="52" t="s">
        <v>86</v>
      </c>
      <c r="C72" s="53" t="s">
        <v>34</v>
      </c>
      <c r="D72" s="54">
        <v>5</v>
      </c>
      <c r="E72" s="55"/>
      <c r="F72" s="58">
        <f t="shared" si="4"/>
        <v>0</v>
      </c>
      <c r="H72" s="1" t="s">
        <v>87</v>
      </c>
    </row>
    <row r="73" spans="1:8" s="50" customFormat="1" x14ac:dyDescent="0.35">
      <c r="A73" s="51"/>
      <c r="B73" s="52" t="s">
        <v>88</v>
      </c>
      <c r="C73" s="53" t="s">
        <v>22</v>
      </c>
      <c r="D73" s="54">
        <v>1</v>
      </c>
      <c r="E73" s="55"/>
      <c r="F73" s="58">
        <f t="shared" si="4"/>
        <v>0</v>
      </c>
      <c r="H73" s="1"/>
    </row>
    <row r="74" spans="1:8" s="50" customFormat="1" x14ac:dyDescent="0.35">
      <c r="A74" s="51"/>
      <c r="B74" s="52" t="s">
        <v>89</v>
      </c>
      <c r="C74" s="53" t="s">
        <v>22</v>
      </c>
      <c r="D74" s="54">
        <v>1</v>
      </c>
      <c r="E74" s="55"/>
      <c r="F74" s="58">
        <f t="shared" si="4"/>
        <v>0</v>
      </c>
      <c r="H74" s="1"/>
    </row>
    <row r="75" spans="1:8" s="50" customFormat="1" x14ac:dyDescent="0.35">
      <c r="A75" s="51"/>
      <c r="B75" s="52" t="s">
        <v>90</v>
      </c>
      <c r="C75" s="53" t="s">
        <v>48</v>
      </c>
      <c r="D75" s="54">
        <v>1</v>
      </c>
      <c r="E75" s="55"/>
      <c r="F75" s="56">
        <f t="shared" si="4"/>
        <v>0</v>
      </c>
      <c r="H75" s="1"/>
    </row>
    <row r="76" spans="1:8" s="50" customFormat="1" x14ac:dyDescent="0.35">
      <c r="A76" s="51"/>
      <c r="B76" s="52" t="s">
        <v>91</v>
      </c>
      <c r="C76" s="53" t="s">
        <v>41</v>
      </c>
      <c r="D76" s="54">
        <v>1</v>
      </c>
      <c r="E76" s="57"/>
      <c r="F76" s="57">
        <f t="shared" si="4"/>
        <v>0</v>
      </c>
      <c r="H76" s="1"/>
    </row>
    <row r="77" spans="1:8" s="50" customFormat="1" x14ac:dyDescent="0.35">
      <c r="A77" s="51"/>
      <c r="B77" s="52" t="s">
        <v>92</v>
      </c>
      <c r="C77" s="53" t="s">
        <v>41</v>
      </c>
      <c r="D77" s="54">
        <v>18</v>
      </c>
      <c r="E77" s="55"/>
      <c r="F77" s="57">
        <f t="shared" si="4"/>
        <v>0</v>
      </c>
      <c r="H77" s="1"/>
    </row>
    <row r="78" spans="1:8" s="50" customFormat="1" x14ac:dyDescent="0.35">
      <c r="A78" s="51"/>
      <c r="B78" s="52" t="s">
        <v>93</v>
      </c>
      <c r="C78" s="53" t="s">
        <v>41</v>
      </c>
      <c r="D78" s="54">
        <v>12</v>
      </c>
      <c r="E78" s="55"/>
      <c r="F78" s="57">
        <f t="shared" si="4"/>
        <v>0</v>
      </c>
      <c r="H78" s="1"/>
    </row>
    <row r="79" spans="1:8" s="50" customFormat="1" x14ac:dyDescent="0.35">
      <c r="A79" s="51"/>
      <c r="B79" s="52" t="s">
        <v>94</v>
      </c>
      <c r="C79" s="53" t="s">
        <v>41</v>
      </c>
      <c r="D79" s="54">
        <v>20</v>
      </c>
      <c r="E79" s="55"/>
      <c r="F79" s="57">
        <f t="shared" si="4"/>
        <v>0</v>
      </c>
      <c r="H79" s="1"/>
    </row>
    <row r="80" spans="1:8" s="50" customFormat="1" x14ac:dyDescent="0.35">
      <c r="A80" s="51"/>
      <c r="B80" s="52" t="s">
        <v>95</v>
      </c>
      <c r="C80" s="53" t="s">
        <v>79</v>
      </c>
      <c r="D80" s="54">
        <v>1</v>
      </c>
      <c r="E80" s="55"/>
      <c r="F80" s="57">
        <f t="shared" si="4"/>
        <v>0</v>
      </c>
      <c r="H80" s="1"/>
    </row>
    <row r="81" spans="1:9" s="50" customFormat="1" x14ac:dyDescent="0.35">
      <c r="A81" s="51"/>
      <c r="B81" s="52"/>
      <c r="C81" s="53"/>
      <c r="D81" s="54"/>
      <c r="E81" s="55"/>
      <c r="F81" s="56"/>
      <c r="H81" s="1"/>
    </row>
    <row r="82" spans="1:9" s="50" customFormat="1" x14ac:dyDescent="0.35">
      <c r="A82" s="51"/>
      <c r="B82" s="52"/>
      <c r="C82" s="53"/>
      <c r="D82" s="54"/>
      <c r="E82" s="55"/>
      <c r="F82" s="56"/>
      <c r="H82" s="1"/>
    </row>
    <row r="83" spans="1:9" s="50" customFormat="1" ht="13.15" x14ac:dyDescent="0.4">
      <c r="A83" s="51"/>
      <c r="B83" s="59" t="s">
        <v>60</v>
      </c>
      <c r="C83" s="53"/>
      <c r="D83" s="54"/>
      <c r="E83" s="55"/>
      <c r="F83" s="56"/>
    </row>
    <row r="84" spans="1:9" s="50" customFormat="1" x14ac:dyDescent="0.35">
      <c r="A84" s="51"/>
      <c r="B84" s="52"/>
      <c r="C84" s="53"/>
      <c r="D84" s="54"/>
      <c r="E84" s="55"/>
      <c r="F84" s="56"/>
    </row>
    <row r="85" spans="1:9" s="50" customFormat="1" x14ac:dyDescent="0.35">
      <c r="A85" s="51"/>
      <c r="B85" s="52" t="s">
        <v>96</v>
      </c>
      <c r="C85" s="53" t="s">
        <v>31</v>
      </c>
      <c r="D85" s="54">
        <v>4</v>
      </c>
      <c r="E85" s="55"/>
      <c r="F85" s="56">
        <f t="shared" ref="F85:F87" si="5">D85*E85</f>
        <v>0</v>
      </c>
      <c r="H85" s="1" t="s">
        <v>97</v>
      </c>
      <c r="I85" s="1" t="s">
        <v>98</v>
      </c>
    </row>
    <row r="86" spans="1:9" s="50" customFormat="1" x14ac:dyDescent="0.35">
      <c r="A86" s="51"/>
      <c r="B86" s="52" t="s">
        <v>99</v>
      </c>
      <c r="C86" s="53" t="s">
        <v>22</v>
      </c>
      <c r="D86" s="54">
        <v>2</v>
      </c>
      <c r="E86" s="55"/>
      <c r="F86" s="56">
        <f t="shared" si="5"/>
        <v>0</v>
      </c>
      <c r="H86" s="1" t="s">
        <v>97</v>
      </c>
    </row>
    <row r="87" spans="1:9" s="50" customFormat="1" x14ac:dyDescent="0.35">
      <c r="A87" s="51"/>
      <c r="B87" s="52" t="s">
        <v>100</v>
      </c>
      <c r="C87" s="53" t="s">
        <v>34</v>
      </c>
      <c r="D87" s="54">
        <f>D72</f>
        <v>5</v>
      </c>
      <c r="E87" s="55"/>
      <c r="F87" s="56">
        <f t="shared" si="5"/>
        <v>0</v>
      </c>
      <c r="H87" s="1" t="s">
        <v>97</v>
      </c>
    </row>
    <row r="88" spans="1:9" s="50" customFormat="1" x14ac:dyDescent="0.35">
      <c r="A88" s="51"/>
      <c r="B88" s="52" t="s">
        <v>96</v>
      </c>
      <c r="C88" s="53" t="s">
        <v>31</v>
      </c>
      <c r="D88" s="54">
        <v>5</v>
      </c>
      <c r="E88" s="55"/>
      <c r="F88" s="56">
        <f t="shared" si="2"/>
        <v>0</v>
      </c>
      <c r="H88" s="1" t="s">
        <v>101</v>
      </c>
      <c r="I88" s="1" t="s">
        <v>98</v>
      </c>
    </row>
    <row r="89" spans="1:9" s="50" customFormat="1" x14ac:dyDescent="0.35">
      <c r="A89" s="51"/>
      <c r="B89" s="52" t="s">
        <v>99</v>
      </c>
      <c r="C89" s="53" t="s">
        <v>22</v>
      </c>
      <c r="D89" s="54">
        <v>2</v>
      </c>
      <c r="E89" s="55"/>
      <c r="F89" s="56">
        <f t="shared" si="2"/>
        <v>0</v>
      </c>
      <c r="H89" s="1" t="s">
        <v>101</v>
      </c>
    </row>
    <row r="90" spans="1:9" s="50" customFormat="1" x14ac:dyDescent="0.35">
      <c r="A90" s="51"/>
      <c r="B90" s="52" t="s">
        <v>100</v>
      </c>
      <c r="C90" s="53" t="s">
        <v>34</v>
      </c>
      <c r="D90" s="54">
        <f>D69+D68</f>
        <v>21.45</v>
      </c>
      <c r="E90" s="55"/>
      <c r="F90" s="56">
        <f t="shared" si="2"/>
        <v>0</v>
      </c>
      <c r="H90" s="1" t="s">
        <v>101</v>
      </c>
    </row>
    <row r="91" spans="1:9" s="50" customFormat="1" x14ac:dyDescent="0.35">
      <c r="A91" s="51"/>
      <c r="B91" s="52" t="s">
        <v>61</v>
      </c>
      <c r="C91" s="53" t="s">
        <v>62</v>
      </c>
      <c r="D91" s="54">
        <v>10</v>
      </c>
      <c r="E91" s="55"/>
      <c r="F91" s="56">
        <f>D91*E91</f>
        <v>0</v>
      </c>
      <c r="H91" s="1" t="s">
        <v>102</v>
      </c>
    </row>
    <row r="92" spans="1:9" s="50" customFormat="1" x14ac:dyDescent="0.35">
      <c r="A92" s="51"/>
      <c r="B92" s="52" t="s">
        <v>63</v>
      </c>
      <c r="C92" s="53" t="s">
        <v>62</v>
      </c>
      <c r="D92" s="54">
        <v>10</v>
      </c>
      <c r="E92" s="54"/>
      <c r="F92" s="56">
        <f t="shared" si="2"/>
        <v>0</v>
      </c>
      <c r="H92" s="1" t="s">
        <v>102</v>
      </c>
    </row>
    <row r="93" spans="1:9" s="50" customFormat="1" x14ac:dyDescent="0.35">
      <c r="A93" s="51"/>
      <c r="B93" s="52" t="s">
        <v>103</v>
      </c>
      <c r="C93" s="53" t="s">
        <v>62</v>
      </c>
      <c r="D93" s="54">
        <v>15</v>
      </c>
      <c r="E93" s="54"/>
      <c r="F93" s="56">
        <f t="shared" si="2"/>
        <v>0</v>
      </c>
      <c r="H93" s="1" t="s">
        <v>104</v>
      </c>
    </row>
    <row r="94" spans="1:9" s="50" customFormat="1" x14ac:dyDescent="0.35">
      <c r="A94" s="51"/>
      <c r="B94" s="52" t="s">
        <v>105</v>
      </c>
      <c r="C94" s="53" t="s">
        <v>106</v>
      </c>
      <c r="D94" s="54">
        <v>2</v>
      </c>
      <c r="E94" s="54"/>
      <c r="F94" s="56">
        <f t="shared" si="2"/>
        <v>0</v>
      </c>
      <c r="H94" s="1"/>
    </row>
    <row r="95" spans="1:9" s="50" customFormat="1" x14ac:dyDescent="0.35">
      <c r="A95" s="51"/>
      <c r="B95" s="52" t="s">
        <v>107</v>
      </c>
      <c r="C95" s="53" t="s">
        <v>106</v>
      </c>
      <c r="D95" s="54">
        <v>2</v>
      </c>
      <c r="E95" s="54"/>
      <c r="F95" s="56">
        <f t="shared" si="2"/>
        <v>0</v>
      </c>
      <c r="H95" s="1"/>
    </row>
    <row r="96" spans="1:9" s="50" customFormat="1" x14ac:dyDescent="0.35">
      <c r="A96" s="51"/>
      <c r="B96" s="52" t="s">
        <v>108</v>
      </c>
      <c r="C96" s="53" t="s">
        <v>34</v>
      </c>
      <c r="D96" s="54">
        <v>40</v>
      </c>
      <c r="E96" s="54"/>
      <c r="F96" s="56">
        <f t="shared" si="2"/>
        <v>0</v>
      </c>
      <c r="H96" s="1"/>
    </row>
    <row r="97" spans="1:8" s="50" customFormat="1" x14ac:dyDescent="0.35">
      <c r="A97" s="51"/>
      <c r="B97" s="52"/>
      <c r="C97" s="53"/>
      <c r="D97" s="54"/>
      <c r="E97" s="54"/>
      <c r="F97" s="56"/>
      <c r="H97" s="1"/>
    </row>
    <row r="98" spans="1:8" s="50" customFormat="1" ht="13.15" x14ac:dyDescent="0.4">
      <c r="A98" s="51"/>
      <c r="B98" s="59" t="s">
        <v>109</v>
      </c>
      <c r="C98" s="53"/>
      <c r="D98" s="54"/>
      <c r="E98" s="54"/>
      <c r="F98" s="56"/>
      <c r="H98" s="1"/>
    </row>
    <row r="99" spans="1:8" s="50" customFormat="1" ht="13.15" x14ac:dyDescent="0.4">
      <c r="A99" s="51"/>
      <c r="B99" s="59"/>
      <c r="C99" s="53"/>
      <c r="D99" s="54"/>
      <c r="E99" s="54"/>
      <c r="F99" s="56"/>
      <c r="H99" s="1"/>
    </row>
    <row r="100" spans="1:8" s="50" customFormat="1" x14ac:dyDescent="0.35">
      <c r="A100" s="51"/>
      <c r="B100" s="52" t="s">
        <v>57</v>
      </c>
      <c r="C100" s="53" t="s">
        <v>31</v>
      </c>
      <c r="D100" s="54">
        <v>3</v>
      </c>
      <c r="E100" s="55"/>
      <c r="F100" s="56">
        <f t="shared" ref="F100" si="6">D100*E100</f>
        <v>0</v>
      </c>
      <c r="H100" s="1" t="s">
        <v>110</v>
      </c>
    </row>
    <row r="101" spans="1:8" s="50" customFormat="1" x14ac:dyDescent="0.35">
      <c r="A101" s="51"/>
      <c r="B101" s="52"/>
      <c r="C101" s="53"/>
      <c r="D101" s="54"/>
      <c r="E101" s="54"/>
      <c r="F101" s="56"/>
    </row>
    <row r="102" spans="1:8" s="50" customFormat="1" x14ac:dyDescent="0.35">
      <c r="A102" s="51"/>
      <c r="B102" s="52" t="s">
        <v>111</v>
      </c>
      <c r="C102" s="53" t="s">
        <v>31</v>
      </c>
      <c r="D102" s="54">
        <v>15</v>
      </c>
      <c r="E102" s="54"/>
      <c r="F102" s="56">
        <f t="shared" ref="F102:F105" si="7">D102*E102</f>
        <v>0</v>
      </c>
      <c r="H102" s="1" t="s">
        <v>112</v>
      </c>
    </row>
    <row r="103" spans="1:8" s="50" customFormat="1" x14ac:dyDescent="0.35">
      <c r="A103" s="51"/>
      <c r="B103" s="52" t="s">
        <v>113</v>
      </c>
      <c r="C103" s="53" t="s">
        <v>31</v>
      </c>
      <c r="D103" s="54">
        <v>35</v>
      </c>
      <c r="E103" s="54"/>
      <c r="F103" s="56">
        <f t="shared" si="7"/>
        <v>0</v>
      </c>
      <c r="H103" s="1" t="s">
        <v>114</v>
      </c>
    </row>
    <row r="104" spans="1:8" s="50" customFormat="1" x14ac:dyDescent="0.35">
      <c r="A104" s="51"/>
      <c r="B104" s="52" t="s">
        <v>115</v>
      </c>
      <c r="C104" s="53" t="s">
        <v>31</v>
      </c>
      <c r="D104" s="54">
        <v>140</v>
      </c>
      <c r="E104" s="54"/>
      <c r="F104" s="56">
        <f t="shared" si="7"/>
        <v>0</v>
      </c>
      <c r="H104" s="1" t="s">
        <v>116</v>
      </c>
    </row>
    <row r="105" spans="1:8" s="50" customFormat="1" x14ac:dyDescent="0.35">
      <c r="A105" s="51"/>
      <c r="B105" s="52" t="s">
        <v>111</v>
      </c>
      <c r="C105" s="53" t="s">
        <v>31</v>
      </c>
      <c r="D105" s="54">
        <v>200</v>
      </c>
      <c r="E105" s="54"/>
      <c r="F105" s="56">
        <f t="shared" si="7"/>
        <v>0</v>
      </c>
      <c r="H105" s="1" t="s">
        <v>117</v>
      </c>
    </row>
    <row r="106" spans="1:8" s="50" customFormat="1" x14ac:dyDescent="0.35">
      <c r="A106" s="51"/>
      <c r="B106" s="52" t="s">
        <v>57</v>
      </c>
      <c r="C106" s="53" t="s">
        <v>31</v>
      </c>
      <c r="D106" s="54">
        <v>4</v>
      </c>
      <c r="E106" s="55"/>
      <c r="F106" s="56">
        <f>D106*E106</f>
        <v>0</v>
      </c>
      <c r="H106" s="1" t="s">
        <v>118</v>
      </c>
    </row>
    <row r="107" spans="1:8" s="50" customFormat="1" x14ac:dyDescent="0.35">
      <c r="A107" s="51"/>
      <c r="B107" s="52" t="s">
        <v>111</v>
      </c>
      <c r="C107" s="53" t="s">
        <v>31</v>
      </c>
      <c r="D107" s="54">
        <v>20</v>
      </c>
      <c r="E107" s="54"/>
      <c r="F107" s="56">
        <f t="shared" ref="F107:F112" si="8">D107*E107</f>
        <v>0</v>
      </c>
      <c r="H107" s="1" t="s">
        <v>119</v>
      </c>
    </row>
    <row r="108" spans="1:8" s="50" customFormat="1" x14ac:dyDescent="0.35">
      <c r="A108" s="51"/>
      <c r="B108" s="52" t="s">
        <v>113</v>
      </c>
      <c r="C108" s="53" t="s">
        <v>31</v>
      </c>
      <c r="D108" s="54">
        <v>8</v>
      </c>
      <c r="E108" s="54"/>
      <c r="F108" s="56">
        <f t="shared" si="8"/>
        <v>0</v>
      </c>
      <c r="H108" s="1" t="s">
        <v>120</v>
      </c>
    </row>
    <row r="109" spans="1:8" s="50" customFormat="1" x14ac:dyDescent="0.35">
      <c r="A109" s="51"/>
      <c r="B109" s="52" t="s">
        <v>57</v>
      </c>
      <c r="C109" s="53" t="s">
        <v>31</v>
      </c>
      <c r="D109" s="54">
        <v>3</v>
      </c>
      <c r="E109" s="55"/>
      <c r="F109" s="56">
        <f t="shared" si="8"/>
        <v>0</v>
      </c>
      <c r="H109" s="1" t="s">
        <v>121</v>
      </c>
    </row>
    <row r="110" spans="1:8" s="50" customFormat="1" x14ac:dyDescent="0.35">
      <c r="A110" s="51"/>
      <c r="B110" s="52" t="s">
        <v>113</v>
      </c>
      <c r="C110" s="53" t="s">
        <v>31</v>
      </c>
      <c r="D110" s="54">
        <v>8</v>
      </c>
      <c r="E110" s="54"/>
      <c r="F110" s="56">
        <f t="shared" si="8"/>
        <v>0</v>
      </c>
      <c r="H110" s="1" t="s">
        <v>122</v>
      </c>
    </row>
    <row r="111" spans="1:8" s="50" customFormat="1" x14ac:dyDescent="0.35">
      <c r="A111" s="51"/>
      <c r="B111" s="52" t="s">
        <v>123</v>
      </c>
      <c r="C111" s="53" t="s">
        <v>31</v>
      </c>
      <c r="D111" s="54">
        <v>2</v>
      </c>
      <c r="E111" s="54"/>
      <c r="F111" s="56">
        <f t="shared" si="8"/>
        <v>0</v>
      </c>
      <c r="H111" s="1" t="s">
        <v>124</v>
      </c>
    </row>
    <row r="112" spans="1:8" s="50" customFormat="1" x14ac:dyDescent="0.35">
      <c r="A112" s="51"/>
      <c r="B112" s="52" t="s">
        <v>125</v>
      </c>
      <c r="C112" s="53" t="s">
        <v>31</v>
      </c>
      <c r="D112" s="54">
        <v>30</v>
      </c>
      <c r="E112" s="54"/>
      <c r="F112" s="56">
        <f t="shared" si="8"/>
        <v>0</v>
      </c>
      <c r="H112" s="1" t="s">
        <v>126</v>
      </c>
    </row>
    <row r="113" spans="1:8" s="50" customFormat="1" x14ac:dyDescent="0.35">
      <c r="A113" s="51"/>
      <c r="B113" s="52"/>
      <c r="C113" s="53"/>
      <c r="D113" s="54"/>
      <c r="E113" s="54"/>
      <c r="F113" s="56"/>
      <c r="H113" s="1"/>
    </row>
    <row r="114" spans="1:8" s="50" customFormat="1" x14ac:dyDescent="0.35">
      <c r="A114" s="51"/>
      <c r="B114" s="52"/>
      <c r="C114" s="53"/>
      <c r="D114" s="54"/>
      <c r="E114" s="54"/>
      <c r="F114" s="56"/>
      <c r="H114" s="1"/>
    </row>
    <row r="115" spans="1:8" s="50" customFormat="1" ht="13.15" x14ac:dyDescent="0.4">
      <c r="A115" s="51"/>
      <c r="B115" s="59" t="s">
        <v>127</v>
      </c>
      <c r="C115" s="53"/>
      <c r="D115" s="54"/>
      <c r="E115" s="54"/>
      <c r="F115" s="56"/>
      <c r="H115" s="1"/>
    </row>
    <row r="116" spans="1:8" s="50" customFormat="1" x14ac:dyDescent="0.35">
      <c r="A116" s="51"/>
      <c r="B116" s="52"/>
      <c r="C116" s="53"/>
      <c r="D116" s="54"/>
      <c r="E116" s="54"/>
      <c r="F116" s="56"/>
      <c r="H116" s="1"/>
    </row>
    <row r="117" spans="1:8" s="50" customFormat="1" x14ac:dyDescent="0.35">
      <c r="A117" s="51"/>
      <c r="B117" s="52" t="s">
        <v>128</v>
      </c>
      <c r="C117" s="53" t="s">
        <v>41</v>
      </c>
      <c r="D117" s="54">
        <v>2</v>
      </c>
      <c r="E117" s="54"/>
      <c r="F117" s="56">
        <f>D117*E117</f>
        <v>0</v>
      </c>
      <c r="H117" s="1" t="s">
        <v>129</v>
      </c>
    </row>
    <row r="118" spans="1:8" s="50" customFormat="1" x14ac:dyDescent="0.35">
      <c r="A118" s="51"/>
      <c r="B118" s="52" t="s">
        <v>128</v>
      </c>
      <c r="C118" s="53" t="s">
        <v>25</v>
      </c>
      <c r="D118" s="54">
        <v>3</v>
      </c>
      <c r="E118" s="54"/>
      <c r="F118" s="56">
        <f>D118*E118</f>
        <v>0</v>
      </c>
      <c r="H118" s="1" t="s">
        <v>130</v>
      </c>
    </row>
    <row r="119" spans="1:8" s="50" customFormat="1" x14ac:dyDescent="0.35">
      <c r="A119" s="51"/>
      <c r="B119" s="52"/>
      <c r="C119" s="53"/>
      <c r="D119" s="54"/>
      <c r="E119" s="54"/>
      <c r="F119" s="56"/>
      <c r="H119" s="1"/>
    </row>
    <row r="120" spans="1:8" s="50" customFormat="1" x14ac:dyDescent="0.35">
      <c r="A120" s="51"/>
      <c r="B120" s="52" t="s">
        <v>131</v>
      </c>
      <c r="C120" s="53" t="s">
        <v>41</v>
      </c>
      <c r="D120" s="54">
        <v>2</v>
      </c>
      <c r="E120" s="54"/>
      <c r="F120" s="56">
        <f t="shared" ref="F120:F125" si="9">D120*E120</f>
        <v>0</v>
      </c>
      <c r="H120" s="1" t="s">
        <v>129</v>
      </c>
    </row>
    <row r="121" spans="1:8" s="50" customFormat="1" x14ac:dyDescent="0.35">
      <c r="A121" s="51"/>
      <c r="B121" s="52" t="s">
        <v>131</v>
      </c>
      <c r="C121" s="53" t="s">
        <v>25</v>
      </c>
      <c r="D121" s="54">
        <v>2</v>
      </c>
      <c r="E121" s="54"/>
      <c r="F121" s="56">
        <f t="shared" si="9"/>
        <v>0</v>
      </c>
      <c r="H121" s="1" t="s">
        <v>132</v>
      </c>
    </row>
    <row r="122" spans="1:8" s="50" customFormat="1" x14ac:dyDescent="0.35">
      <c r="A122" s="51"/>
      <c r="B122" s="52"/>
      <c r="C122" s="53"/>
      <c r="D122" s="54"/>
      <c r="E122" s="54"/>
      <c r="F122" s="56"/>
      <c r="H122" s="1"/>
    </row>
    <row r="123" spans="1:8" s="50" customFormat="1" x14ac:dyDescent="0.35">
      <c r="A123" s="51"/>
      <c r="B123" s="52" t="s">
        <v>133</v>
      </c>
      <c r="C123" s="53" t="s">
        <v>79</v>
      </c>
      <c r="D123" s="54">
        <v>1</v>
      </c>
      <c r="E123" s="54"/>
      <c r="F123" s="56">
        <f t="shared" si="9"/>
        <v>0</v>
      </c>
      <c r="H123" s="1"/>
    </row>
    <row r="124" spans="1:8" s="50" customFormat="1" x14ac:dyDescent="0.35">
      <c r="A124" s="51"/>
      <c r="B124" s="52"/>
      <c r="C124" s="53"/>
      <c r="D124" s="54"/>
      <c r="E124" s="54"/>
      <c r="F124" s="56"/>
      <c r="H124" s="1"/>
    </row>
    <row r="125" spans="1:8" s="50" customFormat="1" x14ac:dyDescent="0.35">
      <c r="A125" s="51"/>
      <c r="B125" s="52" t="s">
        <v>134</v>
      </c>
      <c r="C125" s="53" t="s">
        <v>41</v>
      </c>
      <c r="D125" s="54">
        <v>4</v>
      </c>
      <c r="E125" s="54"/>
      <c r="F125" s="56">
        <f t="shared" si="9"/>
        <v>0</v>
      </c>
      <c r="H125" s="1"/>
    </row>
    <row r="126" spans="1:8" s="50" customFormat="1" x14ac:dyDescent="0.35">
      <c r="A126" s="51"/>
      <c r="B126" s="52"/>
      <c r="C126" s="53"/>
      <c r="D126" s="54"/>
      <c r="E126" s="54"/>
      <c r="F126" s="56"/>
      <c r="H126" s="1"/>
    </row>
    <row r="127" spans="1:8" s="50" customFormat="1" x14ac:dyDescent="0.35">
      <c r="A127" s="51"/>
      <c r="B127" s="52"/>
      <c r="C127" s="53"/>
      <c r="D127" s="54"/>
      <c r="E127" s="54"/>
      <c r="F127" s="56"/>
      <c r="H127" s="1"/>
    </row>
    <row r="128" spans="1:8" s="50" customFormat="1" ht="13.15" x14ac:dyDescent="0.4">
      <c r="A128" s="47" t="s">
        <v>135</v>
      </c>
      <c r="B128" s="48"/>
      <c r="C128" s="48"/>
      <c r="D128" s="48"/>
      <c r="E128" s="48"/>
      <c r="F128" s="49"/>
      <c r="H128" s="1"/>
    </row>
    <row r="129" spans="1:8" s="50" customFormat="1" x14ac:dyDescent="0.35">
      <c r="A129" s="51"/>
      <c r="B129" s="52"/>
      <c r="C129" s="53"/>
      <c r="D129" s="54"/>
      <c r="E129" s="55"/>
      <c r="F129" s="56"/>
      <c r="H129" s="1"/>
    </row>
    <row r="130" spans="1:8" s="50" customFormat="1" ht="13.15" x14ac:dyDescent="0.4">
      <c r="A130" s="51"/>
      <c r="B130" s="59" t="s">
        <v>74</v>
      </c>
      <c r="C130" s="53"/>
      <c r="D130" s="54"/>
      <c r="E130" s="55"/>
      <c r="F130" s="56"/>
      <c r="H130" s="1"/>
    </row>
    <row r="131" spans="1:8" s="50" customFormat="1" ht="38.25" x14ac:dyDescent="0.35">
      <c r="A131" s="51"/>
      <c r="B131" s="52" t="s">
        <v>136</v>
      </c>
      <c r="C131" s="53" t="s">
        <v>37</v>
      </c>
      <c r="D131" s="54">
        <v>60</v>
      </c>
      <c r="E131" s="55"/>
      <c r="F131" s="56">
        <f>D131*E131</f>
        <v>0</v>
      </c>
      <c r="H131" s="50" t="s">
        <v>137</v>
      </c>
    </row>
    <row r="132" spans="1:8" s="50" customFormat="1" x14ac:dyDescent="0.35">
      <c r="A132" s="51"/>
      <c r="B132" s="52"/>
      <c r="C132" s="53"/>
      <c r="D132" s="54"/>
      <c r="E132" s="55"/>
      <c r="F132" s="56"/>
    </row>
    <row r="133" spans="1:8" s="50" customFormat="1" ht="13.15" x14ac:dyDescent="0.4">
      <c r="A133" s="51"/>
      <c r="B133" s="59" t="s">
        <v>138</v>
      </c>
      <c r="C133" s="53"/>
      <c r="D133" s="54"/>
      <c r="E133" s="55"/>
      <c r="F133" s="56"/>
    </row>
    <row r="134" spans="1:8" s="50" customFormat="1" x14ac:dyDescent="0.35">
      <c r="A134" s="51"/>
      <c r="B134" s="52"/>
      <c r="C134" s="53"/>
      <c r="D134" s="54"/>
      <c r="E134" s="55"/>
      <c r="F134" s="56"/>
    </row>
    <row r="135" spans="1:8" s="50" customFormat="1" x14ac:dyDescent="0.35">
      <c r="A135" s="51"/>
      <c r="B135" s="52" t="s">
        <v>61</v>
      </c>
      <c r="C135" s="53" t="s">
        <v>62</v>
      </c>
      <c r="D135" s="54">
        <v>30</v>
      </c>
      <c r="E135" s="55"/>
      <c r="F135" s="56">
        <f>D135*E135</f>
        <v>0</v>
      </c>
      <c r="H135" s="1" t="s">
        <v>139</v>
      </c>
    </row>
    <row r="136" spans="1:8" s="50" customFormat="1" x14ac:dyDescent="0.35">
      <c r="A136" s="51"/>
      <c r="B136" s="52" t="s">
        <v>65</v>
      </c>
      <c r="C136" s="53" t="s">
        <v>62</v>
      </c>
      <c r="D136" s="54">
        <v>15</v>
      </c>
      <c r="E136" s="54"/>
      <c r="F136" s="56">
        <f>D136*E136</f>
        <v>0</v>
      </c>
    </row>
    <row r="137" spans="1:8" s="50" customFormat="1" x14ac:dyDescent="0.35">
      <c r="A137" s="51"/>
      <c r="B137" s="52" t="s">
        <v>140</v>
      </c>
      <c r="C137" s="53" t="s">
        <v>141</v>
      </c>
      <c r="D137" s="54">
        <v>3</v>
      </c>
      <c r="E137" s="55"/>
      <c r="F137" s="56">
        <f t="shared" ref="F137:F138" si="10">D137*E137</f>
        <v>0</v>
      </c>
    </row>
    <row r="138" spans="1:8" s="50" customFormat="1" x14ac:dyDescent="0.35">
      <c r="A138" s="51"/>
      <c r="B138" s="52" t="s">
        <v>142</v>
      </c>
      <c r="C138" s="53" t="s">
        <v>141</v>
      </c>
      <c r="D138" s="54">
        <v>3</v>
      </c>
      <c r="E138" s="55"/>
      <c r="F138" s="56">
        <f t="shared" si="10"/>
        <v>0</v>
      </c>
    </row>
    <row r="139" spans="1:8" s="50" customFormat="1" x14ac:dyDescent="0.35">
      <c r="A139" s="51"/>
      <c r="B139" s="52"/>
      <c r="C139" s="53"/>
      <c r="D139" s="54"/>
      <c r="E139" s="55"/>
      <c r="F139" s="56"/>
    </row>
    <row r="140" spans="1:8" s="50" customFormat="1" ht="13.15" x14ac:dyDescent="0.4">
      <c r="A140" s="51"/>
      <c r="B140" s="59" t="s">
        <v>109</v>
      </c>
      <c r="C140" s="53"/>
      <c r="D140" s="54"/>
      <c r="E140" s="55"/>
      <c r="F140" s="56"/>
    </row>
    <row r="141" spans="1:8" s="50" customFormat="1" x14ac:dyDescent="0.35">
      <c r="A141" s="51"/>
      <c r="B141" s="52"/>
      <c r="C141" s="53"/>
      <c r="D141" s="54"/>
      <c r="E141" s="55"/>
      <c r="F141" s="56"/>
    </row>
    <row r="142" spans="1:8" s="50" customFormat="1" x14ac:dyDescent="0.35">
      <c r="A142" s="51"/>
      <c r="B142" s="60" t="s">
        <v>143</v>
      </c>
      <c r="C142" s="53" t="s">
        <v>62</v>
      </c>
      <c r="D142" s="54">
        <v>60</v>
      </c>
      <c r="E142" s="55"/>
      <c r="F142" s="56">
        <f>D142*E142</f>
        <v>0</v>
      </c>
    </row>
    <row r="143" spans="1:8" s="50" customFormat="1" x14ac:dyDescent="0.35">
      <c r="A143" s="51"/>
      <c r="B143" s="52"/>
      <c r="C143" s="53"/>
      <c r="D143" s="54"/>
      <c r="E143" s="55"/>
      <c r="F143" s="56"/>
    </row>
    <row r="144" spans="1:8" s="50" customFormat="1" ht="13.15" x14ac:dyDescent="0.4">
      <c r="A144" s="47" t="s">
        <v>144</v>
      </c>
      <c r="B144" s="48"/>
      <c r="C144" s="48"/>
      <c r="D144" s="48"/>
      <c r="E144" s="48"/>
      <c r="F144" s="49"/>
    </row>
    <row r="145" spans="1:8" s="50" customFormat="1" ht="13.15" x14ac:dyDescent="0.4">
      <c r="A145" s="61"/>
      <c r="B145" s="52"/>
      <c r="C145" s="53"/>
      <c r="D145" s="54"/>
      <c r="E145" s="55"/>
      <c r="F145" s="56"/>
    </row>
    <row r="146" spans="1:8" s="50" customFormat="1" ht="13.15" x14ac:dyDescent="0.4">
      <c r="A146" s="61"/>
      <c r="B146" s="59" t="s">
        <v>145</v>
      </c>
      <c r="C146" s="53"/>
      <c r="D146" s="54"/>
      <c r="E146" s="55"/>
      <c r="F146" s="56"/>
      <c r="H146" s="1" t="s">
        <v>146</v>
      </c>
    </row>
    <row r="147" spans="1:8" s="50" customFormat="1" ht="13.15" x14ac:dyDescent="0.4">
      <c r="A147" s="61"/>
      <c r="B147" s="52" t="s">
        <v>147</v>
      </c>
      <c r="C147" s="53" t="s">
        <v>148</v>
      </c>
      <c r="D147" s="54">
        <v>10</v>
      </c>
      <c r="E147" s="55"/>
      <c r="F147" s="56">
        <f t="shared" ref="F147:F151" si="11">D147*E147</f>
        <v>0</v>
      </c>
    </row>
    <row r="148" spans="1:8" s="50" customFormat="1" ht="13.15" x14ac:dyDescent="0.4">
      <c r="A148" s="61"/>
      <c r="B148" s="52" t="s">
        <v>149</v>
      </c>
      <c r="C148" s="53" t="s">
        <v>148</v>
      </c>
      <c r="D148" s="54">
        <v>10</v>
      </c>
      <c r="E148" s="54"/>
      <c r="F148" s="56">
        <f t="shared" si="11"/>
        <v>0</v>
      </c>
    </row>
    <row r="149" spans="1:8" s="50" customFormat="1" ht="13.15" x14ac:dyDescent="0.4">
      <c r="A149" s="61"/>
      <c r="B149" s="52" t="s">
        <v>150</v>
      </c>
      <c r="C149" s="53" t="s">
        <v>151</v>
      </c>
      <c r="D149" s="54">
        <v>30</v>
      </c>
      <c r="E149" s="55"/>
      <c r="F149" s="56">
        <f t="shared" si="11"/>
        <v>0</v>
      </c>
    </row>
    <row r="150" spans="1:8" s="50" customFormat="1" ht="13.15" x14ac:dyDescent="0.4">
      <c r="A150" s="61"/>
      <c r="B150" s="52" t="s">
        <v>152</v>
      </c>
      <c r="C150" s="53" t="s">
        <v>151</v>
      </c>
      <c r="D150" s="54">
        <v>20</v>
      </c>
      <c r="E150" s="55"/>
      <c r="F150" s="56">
        <f t="shared" si="11"/>
        <v>0</v>
      </c>
    </row>
    <row r="151" spans="1:8" s="50" customFormat="1" ht="13.15" x14ac:dyDescent="0.4">
      <c r="A151" s="61"/>
      <c r="B151" s="52" t="s">
        <v>68</v>
      </c>
      <c r="C151" s="53" t="s">
        <v>69</v>
      </c>
      <c r="D151" s="54">
        <v>120</v>
      </c>
      <c r="E151" s="55"/>
      <c r="F151" s="56">
        <f t="shared" si="11"/>
        <v>0</v>
      </c>
    </row>
    <row r="152" spans="1:8" s="50" customFormat="1" ht="13.15" x14ac:dyDescent="0.4">
      <c r="A152" s="61"/>
      <c r="B152" s="52"/>
      <c r="C152" s="53"/>
      <c r="D152" s="54"/>
      <c r="E152" s="55"/>
      <c r="F152" s="56"/>
    </row>
    <row r="153" spans="1:8" s="50" customFormat="1" x14ac:dyDescent="0.35">
      <c r="A153" s="51"/>
      <c r="B153" s="52"/>
      <c r="C153" s="53"/>
      <c r="D153" s="54"/>
      <c r="E153" s="55"/>
      <c r="F153" s="56"/>
    </row>
    <row r="154" spans="1:8" s="50" customFormat="1" x14ac:dyDescent="0.35">
      <c r="A154" s="51"/>
      <c r="B154" s="52" t="s">
        <v>61</v>
      </c>
      <c r="C154" s="53" t="s">
        <v>62</v>
      </c>
      <c r="D154" s="54">
        <v>10</v>
      </c>
      <c r="E154" s="55"/>
      <c r="F154" s="56">
        <f t="shared" ref="F154:F158" si="12">D154*E154</f>
        <v>0</v>
      </c>
    </row>
    <row r="155" spans="1:8" s="50" customFormat="1" x14ac:dyDescent="0.35">
      <c r="A155" s="51"/>
      <c r="B155" s="52" t="s">
        <v>153</v>
      </c>
      <c r="C155" s="53" t="s">
        <v>62</v>
      </c>
      <c r="D155" s="54">
        <v>20</v>
      </c>
      <c r="E155" s="54"/>
      <c r="F155" s="56">
        <f t="shared" si="12"/>
        <v>0</v>
      </c>
    </row>
    <row r="156" spans="1:8" s="50" customFormat="1" x14ac:dyDescent="0.35">
      <c r="A156" s="51"/>
      <c r="B156" s="52"/>
      <c r="C156" s="53"/>
      <c r="D156" s="54"/>
      <c r="E156" s="55"/>
      <c r="F156" s="56"/>
    </row>
    <row r="157" spans="1:8" s="50" customFormat="1" x14ac:dyDescent="0.35">
      <c r="A157" s="51"/>
      <c r="B157" s="52" t="s">
        <v>154</v>
      </c>
      <c r="C157" s="53" t="s">
        <v>148</v>
      </c>
      <c r="D157" s="54">
        <v>10</v>
      </c>
      <c r="E157" s="55"/>
      <c r="F157" s="56">
        <f t="shared" si="12"/>
        <v>0</v>
      </c>
      <c r="H157" s="1" t="s">
        <v>155</v>
      </c>
    </row>
    <row r="158" spans="1:8" s="50" customFormat="1" x14ac:dyDescent="0.35">
      <c r="A158" s="51"/>
      <c r="B158" s="52" t="s">
        <v>149</v>
      </c>
      <c r="C158" s="53" t="s">
        <v>148</v>
      </c>
      <c r="D158" s="54">
        <v>10</v>
      </c>
      <c r="E158" s="54"/>
      <c r="F158" s="56">
        <f t="shared" si="12"/>
        <v>0</v>
      </c>
    </row>
    <row r="159" spans="1:8" s="50" customFormat="1" x14ac:dyDescent="0.35">
      <c r="A159" s="51"/>
      <c r="B159" s="52"/>
      <c r="C159" s="53"/>
      <c r="D159" s="54"/>
      <c r="E159" s="54"/>
      <c r="F159" s="56"/>
    </row>
    <row r="160" spans="1:8" s="50" customFormat="1" x14ac:dyDescent="0.35">
      <c r="A160" s="51"/>
      <c r="B160" s="52"/>
      <c r="C160" s="53"/>
      <c r="D160" s="54"/>
      <c r="E160" s="54"/>
      <c r="F160" s="56"/>
    </row>
    <row r="161" spans="1:6" s="50" customFormat="1" ht="13.15" x14ac:dyDescent="0.4">
      <c r="A161" s="47" t="s">
        <v>156</v>
      </c>
      <c r="B161" s="48"/>
      <c r="C161" s="48"/>
      <c r="D161" s="48"/>
      <c r="E161" s="48"/>
      <c r="F161" s="49"/>
    </row>
    <row r="162" spans="1:6" s="50" customFormat="1" x14ac:dyDescent="0.35">
      <c r="A162" s="51"/>
      <c r="B162" s="52"/>
      <c r="C162" s="53"/>
      <c r="D162" s="54"/>
      <c r="E162" s="54"/>
      <c r="F162" s="56"/>
    </row>
    <row r="163" spans="1:6" s="50" customFormat="1" x14ac:dyDescent="0.35">
      <c r="A163" s="51"/>
      <c r="B163" s="62"/>
      <c r="C163" s="53"/>
      <c r="D163" s="54"/>
      <c r="E163" s="54"/>
      <c r="F163" s="56"/>
    </row>
    <row r="164" spans="1:6" s="50" customFormat="1" x14ac:dyDescent="0.35">
      <c r="A164" s="51"/>
      <c r="B164" s="62" t="s">
        <v>157</v>
      </c>
      <c r="C164" s="53" t="s">
        <v>148</v>
      </c>
      <c r="D164" s="63"/>
      <c r="E164" s="63"/>
      <c r="F164" s="56"/>
    </row>
    <row r="165" spans="1:6" s="50" customFormat="1" x14ac:dyDescent="0.35">
      <c r="A165" s="51"/>
      <c r="B165" s="62" t="s">
        <v>158</v>
      </c>
      <c r="C165" s="53" t="s">
        <v>148</v>
      </c>
      <c r="D165" s="63"/>
      <c r="E165" s="63"/>
      <c r="F165" s="56"/>
    </row>
    <row r="166" spans="1:6" s="50" customFormat="1" x14ac:dyDescent="0.35">
      <c r="A166" s="51"/>
      <c r="B166" s="62" t="s">
        <v>159</v>
      </c>
      <c r="C166" s="53" t="s">
        <v>148</v>
      </c>
      <c r="D166" s="63"/>
      <c r="E166" s="63"/>
      <c r="F166" s="56"/>
    </row>
    <row r="167" spans="1:6" s="50" customFormat="1" x14ac:dyDescent="0.35">
      <c r="A167" s="51"/>
      <c r="B167" s="62" t="s">
        <v>160</v>
      </c>
      <c r="C167" s="53" t="s">
        <v>148</v>
      </c>
      <c r="D167" s="63"/>
      <c r="E167" s="63"/>
      <c r="F167" s="56"/>
    </row>
    <row r="168" spans="1:6" s="50" customFormat="1" x14ac:dyDescent="0.35">
      <c r="A168" s="51"/>
      <c r="B168" s="62" t="s">
        <v>161</v>
      </c>
      <c r="C168" s="53" t="s">
        <v>148</v>
      </c>
      <c r="D168" s="63"/>
      <c r="E168" s="63"/>
      <c r="F168" s="56"/>
    </row>
    <row r="169" spans="1:6" s="50" customFormat="1" x14ac:dyDescent="0.35">
      <c r="A169" s="51"/>
      <c r="B169" s="62" t="s">
        <v>162</v>
      </c>
      <c r="C169" s="53" t="s">
        <v>148</v>
      </c>
      <c r="D169" s="63"/>
      <c r="E169" s="63"/>
      <c r="F169" s="56"/>
    </row>
    <row r="170" spans="1:6" s="50" customFormat="1" x14ac:dyDescent="0.35">
      <c r="A170" s="51"/>
      <c r="B170" s="62" t="s">
        <v>163</v>
      </c>
      <c r="C170" s="53" t="s">
        <v>148</v>
      </c>
      <c r="D170" s="63"/>
      <c r="E170" s="63"/>
      <c r="F170" s="56"/>
    </row>
    <row r="171" spans="1:6" s="50" customFormat="1" x14ac:dyDescent="0.35">
      <c r="A171" s="51"/>
      <c r="B171" s="62" t="s">
        <v>164</v>
      </c>
      <c r="C171" s="53" t="s">
        <v>148</v>
      </c>
      <c r="D171" s="63"/>
      <c r="E171" s="63"/>
      <c r="F171" s="56"/>
    </row>
    <row r="172" spans="1:6" s="50" customFormat="1" x14ac:dyDescent="0.35">
      <c r="A172" s="51"/>
      <c r="B172" s="62" t="s">
        <v>165</v>
      </c>
      <c r="C172" s="53" t="s">
        <v>148</v>
      </c>
      <c r="D172" s="63"/>
      <c r="E172" s="63"/>
      <c r="F172" s="56"/>
    </row>
    <row r="173" spans="1:6" s="50" customFormat="1" x14ac:dyDescent="0.35">
      <c r="A173" s="51"/>
      <c r="B173" s="62" t="s">
        <v>166</v>
      </c>
      <c r="C173" s="53" t="s">
        <v>148</v>
      </c>
      <c r="D173" s="63"/>
      <c r="E173" s="63"/>
      <c r="F173" s="56"/>
    </row>
    <row r="174" spans="1:6" s="50" customFormat="1" x14ac:dyDescent="0.35">
      <c r="A174" s="51"/>
      <c r="B174" s="62" t="s">
        <v>167</v>
      </c>
      <c r="C174" s="53" t="s">
        <v>148</v>
      </c>
      <c r="D174" s="63"/>
      <c r="E174" s="63"/>
      <c r="F174" s="56"/>
    </row>
    <row r="175" spans="1:6" s="50" customFormat="1" x14ac:dyDescent="0.35">
      <c r="A175" s="51"/>
      <c r="B175" s="62" t="s">
        <v>168</v>
      </c>
      <c r="C175" s="53" t="s">
        <v>148</v>
      </c>
      <c r="D175" s="63"/>
      <c r="E175" s="63"/>
      <c r="F175" s="56"/>
    </row>
    <row r="176" spans="1:6" s="50" customFormat="1" x14ac:dyDescent="0.35">
      <c r="A176" s="51"/>
      <c r="B176" s="62" t="s">
        <v>169</v>
      </c>
      <c r="C176" s="53" t="s">
        <v>148</v>
      </c>
      <c r="D176" s="63"/>
      <c r="E176" s="63"/>
      <c r="F176" s="56"/>
    </row>
    <row r="177" spans="1:6" s="50" customFormat="1" x14ac:dyDescent="0.35">
      <c r="A177" s="51"/>
      <c r="B177" s="62" t="s">
        <v>170</v>
      </c>
      <c r="C177" s="53" t="s">
        <v>148</v>
      </c>
      <c r="D177" s="63"/>
      <c r="E177" s="63"/>
      <c r="F177" s="56"/>
    </row>
    <row r="178" spans="1:6" s="50" customFormat="1" x14ac:dyDescent="0.35">
      <c r="A178" s="51"/>
      <c r="B178" s="62"/>
      <c r="C178" s="53"/>
      <c r="D178" s="63"/>
      <c r="E178" s="63"/>
      <c r="F178" s="56"/>
    </row>
    <row r="179" spans="1:6" s="50" customFormat="1" x14ac:dyDescent="0.35">
      <c r="A179" s="51"/>
      <c r="B179" s="62"/>
      <c r="C179" s="53"/>
      <c r="D179" s="63"/>
      <c r="E179" s="63"/>
      <c r="F179" s="56"/>
    </row>
    <row r="180" spans="1:6" s="50" customFormat="1" x14ac:dyDescent="0.35">
      <c r="A180" s="51"/>
      <c r="B180" s="62" t="s">
        <v>171</v>
      </c>
      <c r="C180" s="53" t="s">
        <v>148</v>
      </c>
      <c r="D180" s="63"/>
      <c r="E180" s="63"/>
      <c r="F180" s="56"/>
    </row>
    <row r="181" spans="1:6" s="50" customFormat="1" x14ac:dyDescent="0.35">
      <c r="A181" s="51"/>
      <c r="B181" s="62" t="s">
        <v>172</v>
      </c>
      <c r="C181" s="53" t="s">
        <v>148</v>
      </c>
      <c r="D181" s="63"/>
      <c r="E181" s="63"/>
      <c r="F181" s="56"/>
    </row>
    <row r="182" spans="1:6" s="50" customFormat="1" x14ac:dyDescent="0.35">
      <c r="A182" s="51"/>
      <c r="B182" s="62" t="s">
        <v>173</v>
      </c>
      <c r="C182" s="53" t="s">
        <v>148</v>
      </c>
      <c r="D182" s="63"/>
      <c r="E182" s="63"/>
      <c r="F182" s="56"/>
    </row>
    <row r="183" spans="1:6" s="50" customFormat="1" x14ac:dyDescent="0.35">
      <c r="A183" s="51"/>
      <c r="B183" s="62" t="s">
        <v>174</v>
      </c>
      <c r="C183" s="53" t="s">
        <v>148</v>
      </c>
      <c r="D183" s="63"/>
      <c r="E183" s="63"/>
      <c r="F183" s="56"/>
    </row>
    <row r="184" spans="1:6" s="50" customFormat="1" x14ac:dyDescent="0.35">
      <c r="A184" s="51"/>
      <c r="B184" s="62" t="s">
        <v>175</v>
      </c>
      <c r="C184" s="53" t="s">
        <v>148</v>
      </c>
      <c r="D184" s="63"/>
      <c r="E184" s="63"/>
      <c r="F184" s="56"/>
    </row>
    <row r="185" spans="1:6" s="50" customFormat="1" x14ac:dyDescent="0.35">
      <c r="A185" s="51"/>
      <c r="B185" s="62" t="s">
        <v>176</v>
      </c>
      <c r="C185" s="53" t="s">
        <v>148</v>
      </c>
      <c r="D185" s="63"/>
      <c r="E185" s="63"/>
      <c r="F185" s="56"/>
    </row>
    <row r="186" spans="1:6" s="50" customFormat="1" x14ac:dyDescent="0.35">
      <c r="A186" s="51"/>
      <c r="B186" s="62" t="s">
        <v>177</v>
      </c>
      <c r="C186" s="53" t="s">
        <v>148</v>
      </c>
      <c r="D186" s="63"/>
      <c r="E186" s="63"/>
      <c r="F186" s="56"/>
    </row>
    <row r="187" spans="1:6" s="50" customFormat="1" x14ac:dyDescent="0.35">
      <c r="A187" s="51"/>
      <c r="B187" s="62" t="s">
        <v>178</v>
      </c>
      <c r="C187" s="53" t="s">
        <v>106</v>
      </c>
      <c r="D187" s="63"/>
      <c r="E187" s="63"/>
      <c r="F187" s="56"/>
    </row>
    <row r="188" spans="1:6" s="50" customFormat="1" x14ac:dyDescent="0.35">
      <c r="A188" s="51"/>
      <c r="B188" s="52"/>
      <c r="C188" s="53"/>
      <c r="D188" s="54"/>
      <c r="E188" s="54"/>
      <c r="F188" s="56"/>
    </row>
    <row r="189" spans="1:6" s="50" customFormat="1" x14ac:dyDescent="0.35">
      <c r="A189" s="51"/>
      <c r="B189" s="52"/>
      <c r="C189" s="53"/>
      <c r="D189" s="54"/>
      <c r="E189" s="54"/>
      <c r="F189" s="56"/>
    </row>
    <row r="190" spans="1:6" s="50" customFormat="1" x14ac:dyDescent="0.35">
      <c r="A190" s="51"/>
      <c r="B190" s="52"/>
      <c r="C190" s="53"/>
      <c r="D190" s="54"/>
      <c r="E190" s="54"/>
      <c r="F190" s="56"/>
    </row>
    <row r="191" spans="1:6" s="50" customFormat="1" x14ac:dyDescent="0.35">
      <c r="A191" s="51"/>
      <c r="B191" s="52"/>
      <c r="C191" s="53"/>
      <c r="D191" s="54"/>
      <c r="E191" s="54"/>
      <c r="F191" s="56"/>
    </row>
    <row r="192" spans="1:6" s="50" customFormat="1" x14ac:dyDescent="0.35">
      <c r="A192" s="51"/>
      <c r="B192" s="52"/>
      <c r="C192" s="53"/>
      <c r="D192" s="54"/>
      <c r="E192" s="55"/>
      <c r="F192" s="56"/>
    </row>
    <row r="193" spans="1:6" x14ac:dyDescent="0.35">
      <c r="A193" s="64"/>
      <c r="B193" s="64"/>
      <c r="C193" s="64"/>
      <c r="D193" s="64"/>
      <c r="E193" s="64"/>
      <c r="F193" s="64"/>
    </row>
    <row r="194" spans="1:6" ht="13.15" thickBot="1" x14ac:dyDescent="0.4">
      <c r="A194" s="65"/>
      <c r="B194" s="65" t="s">
        <v>179</v>
      </c>
      <c r="C194" s="65"/>
      <c r="D194" s="65"/>
      <c r="E194" s="65"/>
      <c r="F194" s="66">
        <f>SUM(F17:F192)</f>
        <v>0</v>
      </c>
    </row>
    <row r="195" spans="1:6" ht="7.5" customHeight="1" x14ac:dyDescent="0.35"/>
    <row r="196" spans="1:6" x14ac:dyDescent="0.35">
      <c r="B196" s="1" t="s">
        <v>180</v>
      </c>
      <c r="C196" s="68">
        <v>0.2</v>
      </c>
      <c r="F196" s="67">
        <f>F194*0.2</f>
        <v>0</v>
      </c>
    </row>
    <row r="197" spans="1:6" x14ac:dyDescent="0.35">
      <c r="B197" s="1" t="s">
        <v>181</v>
      </c>
      <c r="C197" s="68">
        <v>0.06</v>
      </c>
      <c r="F197" s="67">
        <f>(F194+F196)*0.06</f>
        <v>0</v>
      </c>
    </row>
    <row r="198" spans="1:6" x14ac:dyDescent="0.35">
      <c r="B198" s="1" t="s">
        <v>182</v>
      </c>
      <c r="C198" s="68">
        <v>0.06</v>
      </c>
      <c r="F198" s="67">
        <f>(F194+F196+F197)*0.06</f>
        <v>0</v>
      </c>
    </row>
    <row r="200" spans="1:6" ht="13.15" thickBot="1" x14ac:dyDescent="0.4">
      <c r="A200" s="69"/>
      <c r="B200" s="69" t="s">
        <v>183</v>
      </c>
      <c r="C200" s="69"/>
      <c r="D200" s="69"/>
      <c r="E200" s="69"/>
      <c r="F200" s="70">
        <f>F194+F196+F198+F197</f>
        <v>0</v>
      </c>
    </row>
    <row r="201" spans="1:6" ht="13.15" thickTop="1" x14ac:dyDescent="0.35"/>
  </sheetData>
  <mergeCells count="19">
    <mergeCell ref="A161:F161"/>
    <mergeCell ref="A18:E18"/>
    <mergeCell ref="A19:F19"/>
    <mergeCell ref="A44:F44"/>
    <mergeCell ref="A61:F61"/>
    <mergeCell ref="A128:F128"/>
    <mergeCell ref="A144:F144"/>
    <mergeCell ref="B8:B10"/>
    <mergeCell ref="E8:F8"/>
    <mergeCell ref="E9:F9"/>
    <mergeCell ref="C14:F14"/>
    <mergeCell ref="A16:B16"/>
    <mergeCell ref="A17:B17"/>
    <mergeCell ref="F2:G2"/>
    <mergeCell ref="C3:D3"/>
    <mergeCell ref="F3:G3"/>
    <mergeCell ref="C4:D4"/>
    <mergeCell ref="F4:G4"/>
    <mergeCell ref="E7:F7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9a2a4ae5-8ac1-460b-90f0-bb3c8516df35}" enabled="0" method="" siteId="{9a2a4ae5-8ac1-460b-90f0-bb3c8516d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Jonathon Kelly</dc:creator>
  <cp:lastModifiedBy>Jonathon Kelly</cp:lastModifiedBy>
  <dcterms:created xsi:type="dcterms:W3CDTF">2022-11-06T08:36:36Z</dcterms:created>
  <dcterms:modified xsi:type="dcterms:W3CDTF">2022-11-06T08:38:49Z</dcterms:modified>
</cp:coreProperties>
</file>