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drawings/drawing3.xml" ContentType="application/vnd.openxmlformats-officedocument.drawing+xml"/>
  <Override PartName="/xl/embeddings/oleObject7.bin" ContentType="application/vnd.openxmlformats-officedocument.oleObject"/>
  <Override PartName="/xl/embeddings/oleObject8.bin" ContentType="application/vnd.openxmlformats-officedocument.oleObject"/>
  <Override PartName="/xl/embeddings/oleObject9.bin" ContentType="application/vnd.openxmlformats-officedocument.oleObject"/>
  <Override PartName="/xl/embeddings/oleObject10.bin" ContentType="application/vnd.openxmlformats-officedocument.oleObject"/>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defaultThemeVersion="166925"/>
  <mc:AlternateContent xmlns:mc="http://schemas.openxmlformats.org/markup-compatibility/2006">
    <mc:Choice Requires="x15">
      <x15ac:absPath xmlns:x15ac="http://schemas.microsoft.com/office/spreadsheetml/2010/11/ac" url="https://gabrielliconstruction-my.sharepoint.com/personal/contracts_gabrielliconstruction_com/Documents/Desktop/Cert IV/4. With Bernie/CPCCBC4013 Prepare and evaluate tender docs- completed/Workings/"/>
    </mc:Choice>
  </mc:AlternateContent>
  <xr:revisionPtr revIDLastSave="195" documentId="13_ncr:1_{0F60D10A-8938-43B6-A620-C20E986AB56B}" xr6:coauthVersionLast="47" xr6:coauthVersionMax="47" xr10:uidLastSave="{53E69474-2360-46B6-A101-827618BAFCB3}"/>
  <bookViews>
    <workbookView xWindow="-120" yWindow="-120" windowWidth="29040" windowHeight="15720" activeTab="3" xr2:uid="{BFDCC5B0-A52E-47A6-B12D-B7C87F015A74}"/>
  </bookViews>
  <sheets>
    <sheet name="Introduction" sheetId="2" r:id="rId1"/>
    <sheet name="Mandatory Requirements" sheetId="3" r:id="rId2"/>
    <sheet name="Weighted Non-Price Criteria" sheetId="4" r:id="rId3"/>
    <sheet name="SubContractors" sheetId="5" r:id="rId4"/>
    <sheet name="Pick List" sheetId="6" state="hidden" r:id="rId5"/>
  </sheets>
  <definedNames>
    <definedName name="_xlnm._FilterDatabase" localSheetId="4" hidden="1">'Pick List'!$A$27:$I$46</definedName>
    <definedName name="Certs">'Pick List'!$G$66:$G$70</definedName>
    <definedName name="ContractAS2124">'Pick List'!$C$4:$G$4</definedName>
    <definedName name="ContractAS2124TradePackage">'Pick List'!#REF!</definedName>
    <definedName name="ContractAS4122">'Pick List'!#REF!</definedName>
    <definedName name="ContractAS4300">'Pick List'!$C$5:$G$5</definedName>
    <definedName name="ContractAS4300_2Stage">'Pick List'!$C$6:$G$6</definedName>
    <definedName name="ContractAS4305">'Pick List'!#REF!</definedName>
    <definedName name="ContractMedWorks">'Pick List'!$C$7:$G$7</definedName>
    <definedName name="ContractMedWorksTradePackage">'Pick List'!#REF!</definedName>
    <definedName name="ContractTypes">'Pick List'!$A$4:$A$7</definedName>
    <definedName name="LocalContractAS2124">'Pick List'!$C$18:$F$18</definedName>
    <definedName name="LocalContractAS2124TradePackage">'Pick List'!$C$23:$F$23</definedName>
    <definedName name="LocalContractAS4122">'Pick List'!$C$19:$F$19</definedName>
    <definedName name="LocalContractAS4300">'Pick List'!$C$20:$F$20</definedName>
    <definedName name="LocalContractAS4300_2Stage">'Pick List'!$C$21:$F$21</definedName>
    <definedName name="LocalContractAS4305">'Pick List'!#REF!</definedName>
    <definedName name="LocalContractMedWorks">'Pick List'!$C$22:$F$22</definedName>
    <definedName name="LocalContractMedWorksTradePackage">'Pick List'!$C$24:$F$24</definedName>
    <definedName name="LocalList">'Pick List'!$A$10:$A$15</definedName>
    <definedName name="pricecriteria">'Pick List'!$A$53:$A$58</definedName>
    <definedName name="_xlnm.Print_Area" localSheetId="0">Introduction!$B$1:$F$22</definedName>
    <definedName name="_xlnm.Print_Area" localSheetId="3">SubContractors!$B$1:$G$40</definedName>
    <definedName name="_xlnm.Print_Area" localSheetId="2">'Weighted Non-Price Criteria'!$B$1:$H$40</definedName>
    <definedName name="_xlnm.Print_Titles" localSheetId="1">'Mandatory Requirements'!$1:$7</definedName>
    <definedName name="_xlnm.Print_Titles" localSheetId="2">'Weighted Non-Price Criteria'!$1:$7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9" i="4" l="1"/>
  <c r="F19" i="4"/>
  <c r="B21" i="4"/>
  <c r="F21" i="4"/>
  <c r="D18" i="4"/>
  <c r="A41" i="6"/>
  <c r="A42" i="6"/>
  <c r="A38" i="6"/>
  <c r="A39" i="6"/>
  <c r="A40" i="6"/>
  <c r="A35" i="6"/>
  <c r="A33" i="6"/>
  <c r="A30" i="6"/>
  <c r="A28" i="6"/>
  <c r="D20" i="3" l="1"/>
  <c r="D19" i="3"/>
  <c r="D15" i="3"/>
  <c r="D14" i="3"/>
  <c r="D13" i="3" l="1"/>
  <c r="E4" i="2" l="1"/>
  <c r="C31" i="3"/>
  <c r="I31" i="3"/>
  <c r="F31" i="3"/>
  <c r="B6" i="5" l="1"/>
  <c r="B6" i="4"/>
  <c r="B6" i="3" l="1"/>
  <c r="C3" i="4" l="1"/>
  <c r="B9" i="4" l="1"/>
  <c r="B5" i="3" l="1"/>
  <c r="F28" i="4" l="1"/>
  <c r="B28" i="4"/>
  <c r="B35" i="4"/>
  <c r="B33" i="4"/>
  <c r="F26" i="4"/>
  <c r="B26" i="4"/>
  <c r="B5" i="5"/>
  <c r="B5" i="4"/>
  <c r="A29" i="6"/>
  <c r="A31" i="6"/>
  <c r="A32" i="6"/>
  <c r="A34" i="6"/>
  <c r="A36" i="6"/>
  <c r="A37" i="6"/>
  <c r="A43" i="6"/>
  <c r="A44" i="6"/>
  <c r="A45" i="6"/>
  <c r="A46" i="6"/>
  <c r="G5" i="4"/>
  <c r="H5" i="3"/>
  <c r="D24" i="3"/>
  <c r="D25" i="3"/>
  <c r="D26" i="3"/>
  <c r="G4" i="5"/>
  <c r="I4" i="3" l="1"/>
  <c r="G4" i="4"/>
  <c r="G21" i="4" l="1"/>
  <c r="C21" i="4"/>
  <c r="C35" i="4"/>
  <c r="C28" i="4"/>
  <c r="G28" i="4"/>
</calcChain>
</file>

<file path=xl/sharedStrings.xml><?xml version="1.0" encoding="utf-8"?>
<sst xmlns="http://schemas.openxmlformats.org/spreadsheetml/2006/main" count="523" uniqueCount="280">
  <si>
    <t>Dear Tenderer,  
QBuild, encourages your participation in this tender and urges you to review the documentation suite in it's entirety and submit an offer.</t>
  </si>
  <si>
    <t>Please complete all Blue coloured fields where applicable.
If you have any questions or queries in relation to this tender please use the tender contact information below.</t>
  </si>
  <si>
    <t>Tenderer Name:</t>
  </si>
  <si>
    <t>Tenderer ABN:</t>
  </si>
  <si>
    <r>
      <t xml:space="preserve">Privacy Statement: 
</t>
    </r>
    <r>
      <rPr>
        <i/>
        <sz val="10"/>
        <color indexed="8"/>
        <rFont val="Arial"/>
        <family val="2"/>
      </rPr>
      <t>The Principal is collecting the personal information on this Tender Workbook for the purposes of tender evaluation and any subsequent contract that may arise. The information may be used in accordance with the provisions of the Tender Documents.  Any personal information included on this Tender Workbook may be disclosed to the Tender evaluation panel and their advisors but will not be disclosed to any other third party without the Tenderer’s consent unless authorised or required by law or stipulated in the Tender Documents.</t>
    </r>
  </si>
  <si>
    <t>Project</t>
  </si>
  <si>
    <t>Tender Phone:</t>
  </si>
  <si>
    <t>Tender Email:</t>
  </si>
  <si>
    <t>Project Number:</t>
  </si>
  <si>
    <t>Project Name:</t>
  </si>
  <si>
    <t>Non-Pricing Schedule Detailed Instructions &amp; Contract Particulars</t>
  </si>
  <si>
    <r>
      <rPr>
        <b/>
        <sz val="11"/>
        <rFont val="Arial"/>
        <family val="2"/>
      </rPr>
      <t>Tenderers to Note:</t>
    </r>
    <r>
      <rPr>
        <sz val="10"/>
        <rFont val="Arial"/>
        <family val="2"/>
      </rPr>
      <t xml:space="preserve">
It is a requirement that the non-price responses (including any attachments) do not contain any price elements (unless requested).
The responses to each criterion should be limited to stated maximum word limit excluding any supporting documents. Where stated, tenderer is to provide all requested additional documents as this will form part of evaluation of tender.
Where requested to provide project personnel details as part of response, any changes to the proposed individuals included with your response must be raised with QBuild and agreed in writing. QBuild also reserves the right to reject any proposed individuals and may seek for alternative individuals to be nominated as part of the delivery of the project.
</t>
    </r>
    <r>
      <rPr>
        <b/>
        <sz val="11"/>
        <rFont val="Arial"/>
        <family val="2"/>
      </rPr>
      <t xml:space="preserve">Definitions </t>
    </r>
    <r>
      <rPr>
        <sz val="10"/>
        <rFont val="Arial"/>
        <family val="2"/>
      </rPr>
      <t xml:space="preserve">
</t>
    </r>
    <r>
      <rPr>
        <b/>
        <sz val="10"/>
        <rFont val="Arial"/>
        <family val="2"/>
      </rPr>
      <t>Social Enterprise</t>
    </r>
    <r>
      <rPr>
        <sz val="10"/>
        <rFont val="Arial"/>
        <family val="2"/>
      </rPr>
      <t xml:space="preserve"> - Led by an economic, social, cultural or environmental mission consistent with public or community benefits.  Trade to fulfil their mission and derive a substantial portion of their income from trade.  Reinvest most of their profit/surplus into the fulfilment of their mission.  
</t>
    </r>
    <r>
      <rPr>
        <b/>
        <sz val="10"/>
        <rFont val="Arial"/>
        <family val="2"/>
      </rPr>
      <t>Aboriginal and Torres Strait Islander Business</t>
    </r>
    <r>
      <rPr>
        <sz val="10"/>
        <rFont val="Arial"/>
        <family val="2"/>
      </rPr>
      <t xml:space="preserve"> - One that is at least 50 per cent owned by an Aboriginal person/s and/or a Torres Strait Islander person/s.</t>
    </r>
  </si>
  <si>
    <t>Statement</t>
  </si>
  <si>
    <t>Where required, this section of the workbook requests documented evidence of the items stated. All tenderers are to provide the supporting documentation with their tender response. Where nothing is stated, a response is not required by the tenderer.</t>
  </si>
  <si>
    <t>1. Insurances</t>
  </si>
  <si>
    <t>Ref.</t>
  </si>
  <si>
    <t>Insurance</t>
  </si>
  <si>
    <t>Description</t>
  </si>
  <si>
    <t>Provide Details and attach Certificate of Currency</t>
  </si>
  <si>
    <t>(select criteria)</t>
  </si>
  <si>
    <t>2. Licencing and Registration</t>
  </si>
  <si>
    <t>Licencing and Registration</t>
  </si>
  <si>
    <t>Provide Details</t>
  </si>
  <si>
    <t>3. Certifications</t>
  </si>
  <si>
    <t>Certifications</t>
  </si>
  <si>
    <t>Attached Evidence of Certification</t>
  </si>
  <si>
    <t>Particulars</t>
  </si>
  <si>
    <t>Requirement</t>
  </si>
  <si>
    <t>Tenderer Response</t>
  </si>
  <si>
    <t>End of worksheet</t>
  </si>
  <si>
    <t>Criteria</t>
  </si>
  <si>
    <t>Non-Price</t>
  </si>
  <si>
    <t>Price</t>
  </si>
  <si>
    <t>Weighted Criteria</t>
  </si>
  <si>
    <t>Weight</t>
  </si>
  <si>
    <t>Weighting</t>
  </si>
  <si>
    <t>L1</t>
  </si>
  <si>
    <t>(select if Local is applied)</t>
  </si>
  <si>
    <t>R1</t>
  </si>
  <si>
    <t>R2</t>
  </si>
  <si>
    <t>Evaluation Methodology</t>
  </si>
  <si>
    <t>R3</t>
  </si>
  <si>
    <t>Method</t>
  </si>
  <si>
    <t>R4</t>
  </si>
  <si>
    <t>Price Quality Method</t>
  </si>
  <si>
    <t>R1.1</t>
  </si>
  <si>
    <t>R2.1</t>
  </si>
  <si>
    <t>R3.1</t>
  </si>
  <si>
    <t>R4.1</t>
  </si>
  <si>
    <t>L1.1</t>
  </si>
  <si>
    <r>
      <t xml:space="preserve">This section requires a listing of the proposed sub-contractor locations and the potential values of the works they may be awarded. We understand that you will not know any or all subcontractors that will be engaged at this time however, we do require nomination of the zones they will be engaged from. 
</t>
    </r>
    <r>
      <rPr>
        <b/>
        <sz val="10"/>
        <rFont val="Arial"/>
        <family val="2"/>
      </rPr>
      <t xml:space="preserve">Social Enterprises and Aboriginal and Torres Strait Islander Business </t>
    </r>
    <r>
      <rPr>
        <sz val="10"/>
        <rFont val="Arial"/>
        <family val="2"/>
      </rPr>
      <t>- As part of the governments strategy to generate social benefits as detailed in the Qld Procurement Policy and Qld Indigenous Procurement Policy please detail below if any of the subcontractors will be either a Social Enterprise or Aboriginal and Torres Strait Islander Business (for definitions see Introduction Tab - Contract Particulars)</t>
    </r>
  </si>
  <si>
    <t>Queensland Procurement Policy</t>
  </si>
  <si>
    <t>Subcontractors</t>
  </si>
  <si>
    <t>For subcontractors (includes services, consultants and suppliers)</t>
  </si>
  <si>
    <t>Business Name of the
proposed Subcontractors</t>
  </si>
  <si>
    <t>ABN</t>
  </si>
  <si>
    <t>Description of works or goods to be subcontracted i.e. design consultant; mechanical subcontractor; supply of Air-Conditioning etc)</t>
  </si>
  <si>
    <t xml:space="preserve"> Local Subcontractor Region - indicate: within 125km radius; within Local Region; within Queensland; outside Queensland</t>
  </si>
  <si>
    <t>Social Enterprise and/or Indigenous Business</t>
  </si>
  <si>
    <t>A</t>
  </si>
  <si>
    <t>B</t>
  </si>
  <si>
    <t>C</t>
  </si>
  <si>
    <t>D</t>
  </si>
  <si>
    <t>E</t>
  </si>
  <si>
    <t>F</t>
  </si>
  <si>
    <t>G</t>
  </si>
  <si>
    <t>H</t>
  </si>
  <si>
    <t>I</t>
  </si>
  <si>
    <t>J</t>
  </si>
  <si>
    <t>K</t>
  </si>
  <si>
    <t>L</t>
  </si>
  <si>
    <t>M</t>
  </si>
  <si>
    <t>N</t>
  </si>
  <si>
    <t>P</t>
  </si>
  <si>
    <t>Q</t>
  </si>
  <si>
    <t>Non-price Criteria Lists</t>
  </si>
  <si>
    <t>Contract Type and NPC Titles - Lookup use</t>
  </si>
  <si>
    <t>Contract Type</t>
  </si>
  <si>
    <t>Contract ID</t>
  </si>
  <si>
    <t>NPC Titles</t>
  </si>
  <si>
    <t>Tender Evaluation for AS 2124 General Conditions of Contract</t>
  </si>
  <si>
    <t>ContractAS2124</t>
  </si>
  <si>
    <t>Methodology and Program</t>
  </si>
  <si>
    <t>Resources</t>
  </si>
  <si>
    <t>Workplace Health and Safety</t>
  </si>
  <si>
    <t>Not Applicable</t>
  </si>
  <si>
    <t xml:space="preserve">Tender Evaluation for AS 4300 General Conditions of Contract </t>
  </si>
  <si>
    <t>ContractAS4300</t>
  </si>
  <si>
    <t xml:space="preserve">Tender Evaluation for AS 4300 (2 Stage) General Conditions of Contract </t>
  </si>
  <si>
    <t>ContractAS4300_2Stage</t>
  </si>
  <si>
    <t xml:space="preserve">Tender Evaluation for Medium Works General Conditions of Contract </t>
  </si>
  <si>
    <t>ContractMedWorks</t>
  </si>
  <si>
    <t>Local Types</t>
  </si>
  <si>
    <t>Local not applied</t>
  </si>
  <si>
    <t>Local Benefits</t>
  </si>
  <si>
    <t>Statement for Weighted Criteria</t>
  </si>
  <si>
    <t>Local Benefits (construct)</t>
  </si>
  <si>
    <t>Standard</t>
  </si>
  <si>
    <r>
      <t xml:space="preserve">This section of the workbook details the weighted non-price criteria particulars associated with this project. It also requires you to respond in detail how your organisation meets or exceeds the selection criteria based on the descriptions provided. While attachments are allowed to support your responses i.e. CV's, Program, Previous work experience etc., we request that your response here provides a detailed overview of how you meet or exceed each individual criterion. Any and all attachments provided in addition to your responses below should support your overall statement </t>
    </r>
    <r>
      <rPr>
        <b/>
        <u/>
        <sz val="10"/>
        <rFont val="Arial"/>
        <family val="2"/>
      </rPr>
      <t>ONLY</t>
    </r>
    <r>
      <rPr>
        <sz val="10"/>
        <rFont val="Arial"/>
        <family val="2"/>
      </rPr>
      <t xml:space="preserve"> and should be limited in size and pages. </t>
    </r>
  </si>
  <si>
    <t>Local Benefits (design and construct)</t>
  </si>
  <si>
    <r>
      <t xml:space="preserve">This section of the workbook details the weighted local non-price criteria associated with this project. It also requires you to respond in detail how your organisation meets or exceeds this selection criterion based on the description provided. While attachments are allowed to support your response, we request that your response here provides a detailed overview of how you meet or exceed the local criterion. Any and all attachments provided in addition to your response below should support your overall statement </t>
    </r>
    <r>
      <rPr>
        <b/>
        <u/>
        <sz val="10"/>
        <rFont val="Arial"/>
        <family val="2"/>
      </rPr>
      <t>ONLY</t>
    </r>
    <r>
      <rPr>
        <sz val="10"/>
        <rFont val="Arial"/>
        <family val="2"/>
      </rPr>
      <t xml:space="preserve"> and should be limited in size and pages. </t>
    </r>
  </si>
  <si>
    <t>Support for Local Industry</t>
  </si>
  <si>
    <t>Tender Evaluation for AS 4122 General Conditions of Contract</t>
  </si>
  <si>
    <t>ContractAS4122</t>
  </si>
  <si>
    <t>Tender Evaluation for AS 2124 Trade Package Special Conditions of Contract and Annexure</t>
  </si>
  <si>
    <t>ContractAS2124TradePackage</t>
  </si>
  <si>
    <t xml:space="preserve">Tender Evaluation for Medium Works Trade Package General Conditions of Contract </t>
  </si>
  <si>
    <t>ContractMedWorksTradePackage</t>
  </si>
  <si>
    <t>ID</t>
  </si>
  <si>
    <t>Contract Type Description</t>
  </si>
  <si>
    <t>NPC Descriptions</t>
  </si>
  <si>
    <t>NPC Methodology</t>
  </si>
  <si>
    <t>Weightings</t>
  </si>
  <si>
    <t>Selection 1</t>
  </si>
  <si>
    <t>Selection 2</t>
  </si>
  <si>
    <t>Provide evidence and details of the safety systems in place to ensure comprehensive safety management, and relevant experience on projects similar to this project, where you have successfully managed the safety of your Trade-staff, Subcontractors and Consultants, particularly on housing construction sites, including but not limited to the following identified risks; electrical safety, working in ceiling spaces, working at heights, maintaining exclusion zones around the work area, housekeeping, etc.</t>
  </si>
  <si>
    <t>Tenderers should demonstrate their methodology to achieve the following: 
•	Effective management of the overall project
•	Effective management of the construction including appropriate focus on coordinating and completing the design and/or construction within the required timeframes and safety in construction
•	Advance planning (e.g. identification of activities with long lead time, task requiring shop drawings, product nominations or samples, approvals and inspections required)
•	Risk management - what might go wrong with what consequence and what contingency plans might be adopted if it does?
•	Compliance with all statutory requirements including workplace health and safety.
•	Timely contract management – all contractual correspondence, RFIs, EOTs, site meetings, etc stakeholder management, communication management, defects resolution, and project handover activities are planned and managed to ensure high project outcomes.
Tenderer to provide a Gantt Chart type program for the project, demonstrating capacity to complete design and/or construction. The program should detail the tenderer’s ability to plan and deliver the project within the required critical timeframes and key milestones and identify key issues.</t>
  </si>
  <si>
    <t>The expertise of key personnel will be addressed against the following in evaluating this Criteria:
•	Who are the key managerial and supervisory personnel?
•	Key team members proposed for this project including resumes/curricula vitae.
•	Management structures, roles, and reporting relationships.
•	Consultant companies and their key personnel proposed for this project, where applicable.
•	Previous experience and performance on similar projects.
•	Personnel backup strategy.</t>
  </si>
  <si>
    <t>The Principal aims to encourage, stimulate and promote local industry engagement through application of a local benefits test. Tenderers are to demonstrate how they will engage the local area community to maximise their involvement on this project. In this regard, the Tenderer is to demonstrate in supplying the following:
•	Location of office in which project will be delivered including actual address
•	Details of direct workers (full time and/or part time employees) usual place of employment including:
•	tenderers total number of direct workers (employees) e.g. 100 full time employees and 28 part time employees
•	number of direct workers (employees) involved in project e.g. 15 full time employees
•	% of direct workers that reside within Local Zone (refer to Local Zone table) e.g. 75% within zone 1, 25% within zone 2
•	Proposed number of jobs for local community members (including subcontractors and suppliers) that will be supported or utilised in providing the requirements of the contract - full time or project specific e.g. 30 staff.
•	Proposed level of usage of local trade subcontractors for the contract in accordance with “Amendment to clause 9.2 Subcontracting Sub Contractors shall be local suppliers” detailing each trade/consultancy and their Local Zone in accordance with the Local Zone table descriptions. 
•	Proposed level of involvement of local suppliers, manufacturers and other local businesses in the supply chain and their Local Zone in accordance with the Local Zone table descriptions
•	Tenderers required to provide a submission on whether/how the tenderers meet the following requirements:  
•	certainty of hours (i.e. weekly hours/roster) for direct workers.
•	compliance with applicable awards, agreements and other industrial relations instruments (i.e. fair wages and conditions) including superannuation and workers compensation payments for direct workers.
•	How the tenderer provides a safe job for direct employees where workplace health and safety is paramount.
•	Workplace and working conditions giving regard to workers having their say and respect for rights of workers regarding union representation and involvement. 
Local Zone Table Description
Zone 1 - We will prioritise suppliers that maintain a workforce whose usual place of residency is located within a 125km radius of where the goods or services are to be supplied.
Zone 2  - If a suitable local supplier does not exist within 125km, consideration will be given to suppliers within the local region.
Zone 3  - If a suitable supplier does not exist within the local region, consideration will be extended to suppliers within Queensland.
Zone 4 - If a suitable supplier does not exist within Queensland, consideration will be extended to suppliers within Australia and New Zealand.</t>
  </si>
  <si>
    <t>This cell purposely left blank</t>
  </si>
  <si>
    <t>Tender Evaluation for AS 4300 General Conditions of Contract</t>
  </si>
  <si>
    <t>Tender Evaluation for AS 4300 (2 Stage) General Conditions of Contract</t>
  </si>
  <si>
    <t>Pricing Lists</t>
  </si>
  <si>
    <t>MANDATORY Criteria</t>
  </si>
  <si>
    <t>Text to Insert</t>
  </si>
  <si>
    <t xml:space="preserve"> </t>
  </si>
  <si>
    <t>Workplace Health and Safety Plan</t>
  </si>
  <si>
    <t>Robust safety management processes/practices in place – tenderers are to provide a template of their Safety Management Plan and information regarding the methodology to be used in preparing a site/project specific Safety Management Plan (and submitting when required) should they be awarded the works.</t>
  </si>
  <si>
    <t>Workplace Health and Safety (Trade Package)</t>
  </si>
  <si>
    <t>Robust safety management practices for all work, including high risk construction work - Tenderer to provide an example Safe Work Method Statement (SWMS) for work that is identified as high risk construction work (as per the WHS Regulations), that may be required as part of awarded works.</t>
  </si>
  <si>
    <t>Number of Employees</t>
  </si>
  <si>
    <t>Details of direct workforce (full time and/or part time employees) including:
- Tenderers total number of direct workforce e.g. 100 full time employees and 28 part time employees
- Number of direct on-site workforce involved in this project e.g. 15 full time employees
- Number and % (as a % of overall total number) of direct on-site workforce usual place of residence within Local Zones e.g. 75% within Local zone     1, 25% within Local zone 2
- Proposed number of jobs for local community members (including subcontractors and suppliers) that will be supported or utilised in providing the    requirements of the contract - full time or project specific e.g. 32 jobs.</t>
  </si>
  <si>
    <t>Site Visit</t>
  </si>
  <si>
    <t>Confirmation of the employee/s that attended the mandatory site visit for this project</t>
  </si>
  <si>
    <t>NA</t>
  </si>
  <si>
    <t>MANDATORY Insurance</t>
  </si>
  <si>
    <t>MANDATORY Licencing</t>
  </si>
  <si>
    <t>MANDATORY Certs</t>
  </si>
  <si>
    <t>Public Liability</t>
  </si>
  <si>
    <t>Policy No:
Name of Insurer:
Expiry Date:
Insured Value:
Outstanding Claims (if any):</t>
  </si>
  <si>
    <t>QBuild Registered Contractor</t>
  </si>
  <si>
    <t>Supplier No.</t>
  </si>
  <si>
    <t>Quality Management</t>
  </si>
  <si>
    <t>Certified Quality Management System to AS/NZS 9001:2016 or equivalent</t>
  </si>
  <si>
    <t>Workers compensation or Self Employed Insurance</t>
  </si>
  <si>
    <t>Policy No:
Name of Insurer:
Expiry Date:</t>
  </si>
  <si>
    <t>QBCC Builder's Licence</t>
  </si>
  <si>
    <t xml:space="preserve">Please confirm builder's licence type. Licence number is to be listed on the Offer Form.  </t>
  </si>
  <si>
    <t>Environmental Management</t>
  </si>
  <si>
    <t>Certified Environmental Management System to AS/NZS14001:2016 or equivalent</t>
  </si>
  <si>
    <t>Professional Indemnity</t>
  </si>
  <si>
    <t>Queensland Government Prequalification (PQC) System</t>
  </si>
  <si>
    <t>PQC number to be specified on the Offer Form.</t>
  </si>
  <si>
    <t>Workplace Health and Safety Certification</t>
  </si>
  <si>
    <t>Provide evidence of Workplace Health and Safety Certification in accordance with ISO45001 Health and Safety Management Standard or equivalent</t>
  </si>
  <si>
    <t>Other Lists</t>
  </si>
  <si>
    <t>Price Weighting</t>
  </si>
  <si>
    <t>Evaluation Type</t>
  </si>
  <si>
    <t>Option</t>
  </si>
  <si>
    <t>Key Personnel</t>
  </si>
  <si>
    <t>Name of Facility, Location and Client</t>
  </si>
  <si>
    <t>Facility Type (e.g. High Rise Building, Commercial, Residential, Duplex)</t>
  </si>
  <si>
    <t>Contract Type (Construction Only, Document &amp; Construct, Design &amp; Construct)</t>
  </si>
  <si>
    <t>(select method)</t>
  </si>
  <si>
    <t>Yes</t>
  </si>
  <si>
    <t>Building Designer/Lead Architect:</t>
  </si>
  <si>
    <t xml:space="preserve">Mutli-Unit Apartments </t>
  </si>
  <si>
    <t>High Rise</t>
  </si>
  <si>
    <t>Construction Only</t>
  </si>
  <si>
    <t>No</t>
  </si>
  <si>
    <t>Contractors Representative:</t>
  </si>
  <si>
    <t xml:space="preserve">School Building </t>
  </si>
  <si>
    <t>Commercial</t>
  </si>
  <si>
    <t>Document and Construct</t>
  </si>
  <si>
    <t>Lowest Conforming Method</t>
  </si>
  <si>
    <t>Site Representative/Foreperson:</t>
  </si>
  <si>
    <t>Hospital Building</t>
  </si>
  <si>
    <t>Residential</t>
  </si>
  <si>
    <t>Design and Construct</t>
  </si>
  <si>
    <t>Median Price Method</t>
  </si>
  <si>
    <t>Contract Administrator</t>
  </si>
  <si>
    <t>New School</t>
  </si>
  <si>
    <t>Duplex</t>
  </si>
  <si>
    <t xml:space="preserve">Principal Consultant </t>
  </si>
  <si>
    <t>Design Co-ordinator/ Principal Consultant</t>
  </si>
  <si>
    <t>New Hospital</t>
  </si>
  <si>
    <t>Building Design</t>
  </si>
  <si>
    <t>Architectural Team:</t>
  </si>
  <si>
    <t xml:space="preserve">Prison </t>
  </si>
  <si>
    <t>Programming</t>
  </si>
  <si>
    <t>Lead Civil Engineer:</t>
  </si>
  <si>
    <t>Police Station</t>
  </si>
  <si>
    <t>Quantity Surveying</t>
  </si>
  <si>
    <t>Lead Structural Engineer:</t>
  </si>
  <si>
    <t xml:space="preserve">Ambulance Station </t>
  </si>
  <si>
    <t xml:space="preserve">Project Manager </t>
  </si>
  <si>
    <t>Courthouse</t>
  </si>
  <si>
    <t xml:space="preserve">Project Supervisor </t>
  </si>
  <si>
    <t>Residential House</t>
  </si>
  <si>
    <t xml:space="preserve">Building Inspector </t>
  </si>
  <si>
    <t xml:space="preserve">0474 860 642   </t>
  </si>
  <si>
    <t>QBuild.NQ.Tenders@epw.qld.gov.au</t>
  </si>
  <si>
    <t>Department of Housing and Public Works
QBuild</t>
  </si>
  <si>
    <t>93378DC1</t>
  </si>
  <si>
    <t>Document &amp; Construct -  9x1 Bed, , 4 x2 Bed Unit Complex ,8 Miles Ave &amp;1265 Riverway Drive, Kelso, Townsville QLD 4815</t>
  </si>
  <si>
    <t xml:space="preserve">A.Gabrielli Constructions Pty Ltd </t>
  </si>
  <si>
    <t xml:space="preserve">29 088 090 279 </t>
  </si>
  <si>
    <t>Please see attached PDF</t>
  </si>
  <si>
    <t xml:space="preserve">Please see attached PDF   </t>
  </si>
  <si>
    <t xml:space="preserve">Please see attached PDF </t>
  </si>
  <si>
    <t>Site Preparation &amp; Earthworks</t>
  </si>
  <si>
    <t>Concrete Slabs, Pathways, Driveways and Crossovers</t>
  </si>
  <si>
    <t>Blockwork &amp; Rendering</t>
  </si>
  <si>
    <t>Structural Steel</t>
  </si>
  <si>
    <t xml:space="preserve">Cladding/ Carpentry </t>
  </si>
  <si>
    <t xml:space="preserve">Joinery </t>
  </si>
  <si>
    <t xml:space="preserve">Roofing/ Insulaton </t>
  </si>
  <si>
    <t>Ceiling &amp; linings</t>
  </si>
  <si>
    <t>Windows/ Glazed Doors</t>
  </si>
  <si>
    <t>Doors &amp; Hardware</t>
  </si>
  <si>
    <t xml:space="preserve">Waterproofing </t>
  </si>
  <si>
    <t xml:space="preserve">Vinyl &amp; Ceramic tiling </t>
  </si>
  <si>
    <t>Painting</t>
  </si>
  <si>
    <t>Security and Communications Services / System</t>
  </si>
  <si>
    <t>Hydraulics Services/ System</t>
  </si>
  <si>
    <t>Electrical Services/ System</t>
  </si>
  <si>
    <t>Mechanical Services/ System</t>
  </si>
  <si>
    <t xml:space="preserve">Soft Landscaping </t>
  </si>
  <si>
    <t>Fencing, Gates and Screening</t>
  </si>
  <si>
    <t xml:space="preserve">Fire Hydrant Services </t>
  </si>
  <si>
    <t xml:space="preserve">Townsville </t>
  </si>
  <si>
    <t xml:space="preserve">Mite Constructions </t>
  </si>
  <si>
    <t xml:space="preserve">44 010 111 010 </t>
  </si>
  <si>
    <t>N/A</t>
  </si>
  <si>
    <t xml:space="preserve">PJ Walsh </t>
  </si>
  <si>
    <t>50 147 432 577</t>
  </si>
  <si>
    <t xml:space="preserve">Mascrete </t>
  </si>
  <si>
    <t>79 639 697 269</t>
  </si>
  <si>
    <t xml:space="preserve">MST Constructions Pty Ltd </t>
  </si>
  <si>
    <t>96 647 397 206</t>
  </si>
  <si>
    <t xml:space="preserve">JS Welding Services </t>
  </si>
  <si>
    <t>83 601 986 538</t>
  </si>
  <si>
    <t xml:space="preserve">Moduline </t>
  </si>
  <si>
    <t xml:space="preserve">82 009 766 741 </t>
  </si>
  <si>
    <t xml:space="preserve">VP Roofing </t>
  </si>
  <si>
    <t>31 151 450 896</t>
  </si>
  <si>
    <t xml:space="preserve">G James </t>
  </si>
  <si>
    <t>53 010 828 056</t>
  </si>
  <si>
    <t>Jim Roberts Locksmiths</t>
  </si>
  <si>
    <t>76 116 629 193</t>
  </si>
  <si>
    <t xml:space="preserve">Danlaid Contracting </t>
  </si>
  <si>
    <t xml:space="preserve">77 637 993 474 </t>
  </si>
  <si>
    <t xml:space="preserve">Jerry and the tilemakers </t>
  </si>
  <si>
    <t>90 609 242 480</t>
  </si>
  <si>
    <t xml:space="preserve">All blinds and curtains </t>
  </si>
  <si>
    <t>30 646 507 977</t>
  </si>
  <si>
    <t xml:space="preserve">Curtains </t>
  </si>
  <si>
    <t xml:space="preserve"> Signage </t>
  </si>
  <si>
    <t xml:space="preserve">Metalwork </t>
  </si>
  <si>
    <t xml:space="preserve">Norfab </t>
  </si>
  <si>
    <t>62 119 330 853</t>
  </si>
  <si>
    <t xml:space="preserve">Queensland Signange Solutions </t>
  </si>
  <si>
    <t>29 954 056 571</t>
  </si>
  <si>
    <t>Indigenous</t>
  </si>
  <si>
    <t xml:space="preserve">GV&amp;JK Carroll Painting </t>
  </si>
  <si>
    <t xml:space="preserve">24 057 622 410 </t>
  </si>
  <si>
    <t xml:space="preserve">Jendata </t>
  </si>
  <si>
    <t>33 160 113 780</t>
  </si>
  <si>
    <t xml:space="preserve">Tacoma Plumbing </t>
  </si>
  <si>
    <t>52 080 104 927</t>
  </si>
  <si>
    <t>Waltlec Industries</t>
  </si>
  <si>
    <t>64 318 069 071</t>
  </si>
  <si>
    <t xml:space="preserve">Peak Air-conditioning Refrigeration &amp; Electrical </t>
  </si>
  <si>
    <t xml:space="preserve">37 116 714 446 </t>
  </si>
  <si>
    <t xml:space="preserve">Landscaping and Irrigation Specialists </t>
  </si>
  <si>
    <t xml:space="preserve">35 668 808 030 </t>
  </si>
  <si>
    <t xml:space="preserve">Secure Fencing </t>
  </si>
  <si>
    <t>35 083 983 180</t>
  </si>
  <si>
    <t xml:space="preserve">Premier Fire  </t>
  </si>
  <si>
    <t>61 085 589 591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</si>
</sst>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31" x14ac:knownFonts="1">
    <font>
      <sz val="11"/>
      <color theme="1"/>
      <name val="Calibri"/>
      <family val="2"/>
      <scheme val="minor"/>
    </font>
    <font>
      <sz val="11"/>
      <color theme="1"/>
      <name val="Calibri"/>
      <family val="2"/>
      <scheme val="minor"/>
    </font>
    <font>
      <sz val="10"/>
      <color indexed="8"/>
      <name val="Arial"/>
      <family val="2"/>
    </font>
    <font>
      <sz val="11"/>
      <color indexed="8"/>
      <name val="Calibri"/>
      <family val="2"/>
    </font>
    <font>
      <sz val="11"/>
      <color indexed="8"/>
      <name val="Arial"/>
      <family val="2"/>
    </font>
    <font>
      <b/>
      <sz val="10"/>
      <color theme="0"/>
      <name val="Arial"/>
      <family val="2"/>
    </font>
    <font>
      <sz val="10"/>
      <name val="Arial"/>
      <family val="2"/>
    </font>
    <font>
      <b/>
      <sz val="10"/>
      <name val="Arial"/>
      <family val="2"/>
    </font>
    <font>
      <b/>
      <sz val="10"/>
      <color indexed="8"/>
      <name val="Arial"/>
      <family val="2"/>
    </font>
    <font>
      <b/>
      <sz val="11"/>
      <name val="Arial"/>
      <family val="2"/>
    </font>
    <font>
      <sz val="10"/>
      <name val="Arial"/>
      <family val="2"/>
    </font>
    <font>
      <sz val="10"/>
      <color theme="1"/>
      <name val="Arial"/>
      <family val="2"/>
    </font>
    <font>
      <b/>
      <i/>
      <sz val="10"/>
      <color indexed="8"/>
      <name val="Arial"/>
      <family val="2"/>
    </font>
    <font>
      <i/>
      <sz val="10"/>
      <color indexed="8"/>
      <name val="Arial"/>
      <family val="2"/>
    </font>
    <font>
      <b/>
      <sz val="16"/>
      <color indexed="8"/>
      <name val="Arial"/>
      <family val="2"/>
    </font>
    <font>
      <u/>
      <sz val="10"/>
      <color theme="10"/>
      <name val="Arial"/>
      <family val="2"/>
    </font>
    <font>
      <sz val="10"/>
      <color theme="0"/>
      <name val="Arial"/>
      <family val="2"/>
    </font>
    <font>
      <sz val="10"/>
      <color theme="1"/>
      <name val="Calibri"/>
      <family val="2"/>
      <scheme val="minor"/>
    </font>
    <font>
      <b/>
      <sz val="14"/>
      <color theme="1"/>
      <name val="Arial"/>
      <family val="2"/>
    </font>
    <font>
      <i/>
      <sz val="10"/>
      <color theme="0"/>
      <name val="Arial"/>
      <family val="2"/>
    </font>
    <font>
      <b/>
      <u/>
      <sz val="10"/>
      <name val="Arial"/>
      <family val="2"/>
    </font>
    <font>
      <b/>
      <sz val="20"/>
      <color theme="0"/>
      <name val="Arial"/>
      <family val="2"/>
    </font>
    <font>
      <b/>
      <sz val="20"/>
      <name val="Arial"/>
      <family val="2"/>
    </font>
    <font>
      <sz val="10"/>
      <name val="Calibri"/>
      <family val="2"/>
      <scheme val="minor"/>
    </font>
    <font>
      <b/>
      <sz val="24"/>
      <color theme="0"/>
      <name val="Calibri"/>
      <family val="2"/>
      <scheme val="minor"/>
    </font>
    <font>
      <sz val="20"/>
      <color theme="0"/>
      <name val="Calibri"/>
      <family val="2"/>
      <scheme val="minor"/>
    </font>
    <font>
      <b/>
      <sz val="14"/>
      <name val="Arial"/>
      <family val="2"/>
    </font>
    <font>
      <b/>
      <sz val="9"/>
      <color rgb="FFFF0000"/>
      <name val="Arial"/>
      <family val="2"/>
    </font>
    <font>
      <i/>
      <sz val="8"/>
      <color rgb="FFFF0000"/>
      <name val="Arial"/>
      <family val="2"/>
    </font>
    <font>
      <b/>
      <i/>
      <sz val="8"/>
      <color rgb="FFFF0000"/>
      <name val="Arial"/>
      <family val="2"/>
    </font>
    <font>
      <sz val="10"/>
      <color rgb="FFDAEEF3"/>
      <name val="Arial"/>
      <family val="2"/>
    </font>
  </fonts>
  <fills count="13">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A70240"/>
        <bgColor indexed="64"/>
      </patternFill>
    </fill>
    <fill>
      <patternFill patternType="solid">
        <fgColor theme="1"/>
        <bgColor indexed="64"/>
      </patternFill>
    </fill>
    <fill>
      <patternFill patternType="solid">
        <fgColor rgb="FFF2F2F2"/>
        <bgColor indexed="64"/>
      </patternFill>
    </fill>
    <fill>
      <patternFill patternType="solid">
        <fgColor theme="0" tint="-0.34998626667073579"/>
        <bgColor indexed="64"/>
      </patternFill>
    </fill>
    <fill>
      <patternFill patternType="solid">
        <fgColor rgb="FFFFFFFF"/>
        <bgColor rgb="FF000000"/>
      </patternFill>
    </fill>
    <fill>
      <patternFill patternType="solid">
        <fgColor rgb="FFDAEEF3"/>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theme="5" tint="0.59999389629810485"/>
        <bgColor indexed="64"/>
      </patternFill>
    </fill>
  </fills>
  <borders count="26">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Dashed">
        <color indexed="64"/>
      </right>
      <top style="mediumDashed">
        <color indexed="64"/>
      </top>
      <bottom style="mediumDashed">
        <color indexed="64"/>
      </bottom>
      <diagonal/>
    </border>
    <border>
      <left/>
      <right/>
      <top style="mediumDashed">
        <color indexed="64"/>
      </top>
      <bottom style="mediumDashed">
        <color indexed="64"/>
      </bottom>
      <diagonal/>
    </border>
    <border>
      <left style="mediumDashed">
        <color indexed="64"/>
      </left>
      <right/>
      <top style="mediumDashed">
        <color indexed="64"/>
      </top>
      <bottom style="mediumDashed">
        <color indexed="64"/>
      </bottom>
      <diagonal/>
    </border>
    <border>
      <left style="thin">
        <color rgb="FFA70240"/>
      </left>
      <right/>
      <top style="thin">
        <color rgb="FFA70240"/>
      </top>
      <bottom/>
      <diagonal/>
    </border>
    <border>
      <left/>
      <right/>
      <top style="thin">
        <color rgb="FFA70240"/>
      </top>
      <bottom/>
      <diagonal/>
    </border>
    <border>
      <left/>
      <right style="thin">
        <color rgb="FFA70240"/>
      </right>
      <top style="thin">
        <color rgb="FFA70240"/>
      </top>
      <bottom/>
      <diagonal/>
    </border>
    <border>
      <left style="thin">
        <color rgb="FFA70240"/>
      </left>
      <right/>
      <top/>
      <bottom/>
      <diagonal/>
    </border>
    <border>
      <left/>
      <right style="thin">
        <color rgb="FFA70240"/>
      </right>
      <top/>
      <bottom/>
      <diagonal/>
    </border>
    <border>
      <left/>
      <right/>
      <top style="mediumDashed">
        <color indexed="64"/>
      </top>
      <bottom/>
      <diagonal/>
    </border>
    <border>
      <left/>
      <right/>
      <top style="medium">
        <color indexed="64"/>
      </top>
      <bottom/>
      <diagonal/>
    </border>
  </borders>
  <cellStyleXfs count="10">
    <xf numFmtId="0" fontId="0" fillId="0" borderId="0"/>
    <xf numFmtId="0" fontId="1" fillId="0" borderId="0"/>
    <xf numFmtId="0" fontId="3" fillId="0" borderId="0"/>
    <xf numFmtId="0" fontId="6" fillId="0" borderId="0"/>
    <xf numFmtId="0" fontId="10" fillId="0" borderId="0"/>
    <xf numFmtId="0" fontId="1" fillId="0" borderId="0"/>
    <xf numFmtId="0" fontId="15" fillId="0" borderId="0" applyNumberFormat="0" applyFill="0" applyBorder="0" applyAlignment="0" applyProtection="0"/>
    <xf numFmtId="0" fontId="6" fillId="0" borderId="0"/>
    <xf numFmtId="0" fontId="6" fillId="0" borderId="0"/>
    <xf numFmtId="0" fontId="1" fillId="0" borderId="0"/>
  </cellStyleXfs>
  <cellXfs count="178">
    <xf numFmtId="0" fontId="0" fillId="0" borderId="0" xfId="0"/>
    <xf numFmtId="0" fontId="2" fillId="0" borderId="0" xfId="1" applyFont="1" applyAlignment="1">
      <alignment vertical="center"/>
    </xf>
    <xf numFmtId="0" fontId="2" fillId="2" borderId="0" xfId="1" applyFont="1" applyFill="1" applyAlignment="1">
      <alignment vertical="center"/>
    </xf>
    <xf numFmtId="0" fontId="4" fillId="0" borderId="0" xfId="2" applyFont="1"/>
    <xf numFmtId="0" fontId="5" fillId="0" borderId="0" xfId="1" applyFont="1" applyAlignment="1">
      <alignment vertical="center"/>
    </xf>
    <xf numFmtId="0" fontId="6" fillId="2" borderId="0" xfId="1" applyFont="1" applyFill="1" applyAlignment="1">
      <alignment vertical="center"/>
    </xf>
    <xf numFmtId="0" fontId="7" fillId="2" borderId="0" xfId="3" applyFont="1" applyFill="1" applyAlignment="1">
      <alignment vertical="center" wrapText="1"/>
    </xf>
    <xf numFmtId="0" fontId="9" fillId="0" borderId="0" xfId="1" applyFont="1" applyAlignment="1">
      <alignment vertical="center"/>
    </xf>
    <xf numFmtId="0" fontId="9" fillId="0" borderId="0" xfId="1" applyFont="1" applyAlignment="1">
      <alignment horizontal="left" vertical="center"/>
    </xf>
    <xf numFmtId="0" fontId="6" fillId="3" borderId="9" xfId="4" applyFont="1" applyFill="1" applyBorder="1" applyAlignment="1" applyProtection="1">
      <alignment horizontal="left" vertical="center" wrapText="1"/>
      <protection locked="0"/>
    </xf>
    <xf numFmtId="0" fontId="8" fillId="2" borderId="0" xfId="1" applyFont="1" applyFill="1"/>
    <xf numFmtId="0" fontId="6" fillId="0" borderId="0" xfId="4" applyFont="1" applyAlignment="1">
      <alignment vertical="top" wrapText="1"/>
    </xf>
    <xf numFmtId="0" fontId="10" fillId="0" borderId="0" xfId="4"/>
    <xf numFmtId="0" fontId="10" fillId="4" borderId="0" xfId="4" applyFill="1"/>
    <xf numFmtId="0" fontId="17" fillId="0" borderId="0" xfId="1" applyFont="1"/>
    <xf numFmtId="0" fontId="4" fillId="0" borderId="0" xfId="1" applyFont="1" applyAlignment="1">
      <alignment vertical="center"/>
    </xf>
    <xf numFmtId="164" fontId="18" fillId="0" borderId="0" xfId="1" applyNumberFormat="1" applyFont="1" applyAlignment="1">
      <alignment horizontal="left" vertical="center"/>
    </xf>
    <xf numFmtId="49" fontId="5" fillId="4" borderId="4" xfId="7" applyNumberFormat="1" applyFont="1" applyFill="1" applyBorder="1" applyAlignment="1">
      <alignment horizontal="left" vertical="center" wrapText="1"/>
    </xf>
    <xf numFmtId="0" fontId="6" fillId="4" borderId="8" xfId="3" applyFill="1" applyBorder="1" applyAlignment="1">
      <alignment horizontal="center" vertical="top"/>
    </xf>
    <xf numFmtId="0" fontId="6" fillId="7" borderId="8" xfId="3" applyFill="1" applyBorder="1" applyAlignment="1">
      <alignment horizontal="center" vertical="center"/>
    </xf>
    <xf numFmtId="0" fontId="5" fillId="4" borderId="10"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7" fillId="8" borderId="0" xfId="8" applyFont="1" applyFill="1" applyAlignment="1">
      <alignment horizontal="left" vertical="center"/>
    </xf>
    <xf numFmtId="0" fontId="7" fillId="7" borderId="9" xfId="3" applyFont="1" applyFill="1" applyBorder="1" applyAlignment="1">
      <alignment horizontal="left" vertical="center"/>
    </xf>
    <xf numFmtId="0" fontId="7" fillId="0" borderId="0" xfId="4" applyFont="1"/>
    <xf numFmtId="0" fontId="6" fillId="0" borderId="0" xfId="4" applyFont="1"/>
    <xf numFmtId="165" fontId="11" fillId="9" borderId="0" xfId="7" applyNumberFormat="1" applyFont="1" applyFill="1" applyAlignment="1">
      <alignment horizontal="left" vertical="center" wrapText="1"/>
    </xf>
    <xf numFmtId="0" fontId="4" fillId="2" borderId="0" xfId="2" applyFont="1" applyFill="1"/>
    <xf numFmtId="0" fontId="6" fillId="10" borderId="0" xfId="4" applyFont="1" applyFill="1" applyAlignment="1">
      <alignment horizontal="left" vertical="center"/>
    </xf>
    <xf numFmtId="0" fontId="5" fillId="4" borderId="12" xfId="3" applyFont="1" applyFill="1" applyBorder="1" applyAlignment="1">
      <alignment horizontal="center" vertical="center"/>
    </xf>
    <xf numFmtId="0" fontId="9" fillId="0" borderId="0" xfId="4" applyFont="1"/>
    <xf numFmtId="0" fontId="5" fillId="4" borderId="3" xfId="3" applyFont="1" applyFill="1" applyBorder="1" applyAlignment="1">
      <alignment vertical="top"/>
    </xf>
    <xf numFmtId="0" fontId="6" fillId="11" borderId="9" xfId="3" applyFill="1" applyBorder="1" applyAlignment="1">
      <alignment vertical="center"/>
    </xf>
    <xf numFmtId="0" fontId="10" fillId="11" borderId="9" xfId="4" applyFill="1" applyBorder="1" applyAlignment="1">
      <alignment horizontal="center" vertical="center"/>
    </xf>
    <xf numFmtId="0" fontId="5" fillId="4" borderId="9" xfId="7" applyFont="1" applyFill="1" applyBorder="1" applyAlignment="1">
      <alignment horizontal="center" vertical="center" wrapText="1"/>
    </xf>
    <xf numFmtId="0" fontId="6" fillId="11" borderId="7" xfId="3" applyFill="1" applyBorder="1" applyAlignment="1">
      <alignment vertical="center"/>
    </xf>
    <xf numFmtId="0" fontId="5" fillId="4" borderId="7" xfId="7" applyFont="1" applyFill="1" applyBorder="1" applyAlignment="1">
      <alignment vertical="center" wrapText="1"/>
    </xf>
    <xf numFmtId="0" fontId="6" fillId="0" borderId="0" xfId="7" applyAlignment="1">
      <alignment horizontal="right"/>
    </xf>
    <xf numFmtId="0" fontId="6" fillId="0" borderId="0" xfId="7"/>
    <xf numFmtId="0" fontId="6" fillId="0" borderId="0" xfId="7" applyAlignment="1">
      <alignment horizontal="left" vertical="top" wrapText="1"/>
    </xf>
    <xf numFmtId="0" fontId="7" fillId="0" borderId="0" xfId="7" applyFont="1" applyAlignment="1">
      <alignment wrapText="1"/>
    </xf>
    <xf numFmtId="0" fontId="7" fillId="0" borderId="0" xfId="7" applyFont="1" applyAlignment="1">
      <alignment horizontal="left" vertical="top" wrapText="1"/>
    </xf>
    <xf numFmtId="0" fontId="7" fillId="0" borderId="0" xfId="7" applyFont="1"/>
    <xf numFmtId="0" fontId="16" fillId="5" borderId="0" xfId="7" applyFont="1" applyFill="1"/>
    <xf numFmtId="0" fontId="21" fillId="5" borderId="0" xfId="7" applyFont="1" applyFill="1" applyAlignment="1">
      <alignment horizontal="left" vertical="top"/>
    </xf>
    <xf numFmtId="0" fontId="6" fillId="0" borderId="9" xfId="7" applyBorder="1" applyAlignment="1">
      <alignment wrapText="1"/>
    </xf>
    <xf numFmtId="0" fontId="6" fillId="0" borderId="9" xfId="7" applyBorder="1" applyAlignment="1">
      <alignment horizontal="left" vertical="top" wrapText="1"/>
    </xf>
    <xf numFmtId="0" fontId="7" fillId="12" borderId="9" xfId="7" applyFont="1" applyFill="1" applyBorder="1" applyAlignment="1">
      <alignment vertical="center" wrapText="1"/>
    </xf>
    <xf numFmtId="0" fontId="22" fillId="0" borderId="0" xfId="7" applyFont="1" applyAlignment="1">
      <alignment horizontal="left" vertical="top"/>
    </xf>
    <xf numFmtId="0" fontId="7" fillId="12" borderId="6" xfId="7" applyFont="1" applyFill="1" applyBorder="1" applyAlignment="1">
      <alignment vertical="center" wrapText="1"/>
    </xf>
    <xf numFmtId="0" fontId="7" fillId="12" borderId="7" xfId="7" applyFont="1" applyFill="1" applyBorder="1" applyAlignment="1">
      <alignment vertical="center" wrapText="1"/>
    </xf>
    <xf numFmtId="0" fontId="7" fillId="4" borderId="3" xfId="3" applyFont="1" applyFill="1" applyBorder="1" applyAlignment="1">
      <alignment horizontal="center" vertical="top"/>
    </xf>
    <xf numFmtId="0" fontId="6" fillId="4" borderId="8" xfId="3" applyFill="1" applyBorder="1" applyAlignment="1">
      <alignment horizontal="center" vertical="center"/>
    </xf>
    <xf numFmtId="0" fontId="5" fillId="4" borderId="9" xfId="7" applyFont="1" applyFill="1" applyBorder="1" applyAlignment="1">
      <alignment horizontal="left" vertical="center" wrapText="1"/>
    </xf>
    <xf numFmtId="0" fontId="5" fillId="4" borderId="8" xfId="3" applyFont="1" applyFill="1" applyBorder="1" applyAlignment="1">
      <alignment horizontal="center" vertical="center"/>
    </xf>
    <xf numFmtId="0" fontId="5" fillId="4" borderId="9" xfId="3" applyFont="1" applyFill="1" applyBorder="1" applyAlignment="1">
      <alignment horizontal="center" vertical="center"/>
    </xf>
    <xf numFmtId="0" fontId="10" fillId="0" borderId="0" xfId="4" applyAlignment="1">
      <alignment horizontal="right"/>
    </xf>
    <xf numFmtId="0" fontId="7" fillId="4" borderId="3" xfId="3" applyFont="1" applyFill="1" applyBorder="1" applyAlignment="1">
      <alignment horizontal="center" vertical="center"/>
    </xf>
    <xf numFmtId="0" fontId="5" fillId="4" borderId="3" xfId="3" applyFont="1" applyFill="1" applyBorder="1" applyAlignment="1">
      <alignment horizontal="center" vertical="center" wrapText="1"/>
    </xf>
    <xf numFmtId="0" fontId="10" fillId="4" borderId="19" xfId="4" applyFill="1" applyBorder="1"/>
    <xf numFmtId="0" fontId="10" fillId="4" borderId="20" xfId="4" applyFill="1" applyBorder="1"/>
    <xf numFmtId="0" fontId="10" fillId="4" borderId="22" xfId="4" applyFill="1" applyBorder="1"/>
    <xf numFmtId="0" fontId="10" fillId="4" borderId="23" xfId="4" applyFill="1" applyBorder="1"/>
    <xf numFmtId="0" fontId="14" fillId="2" borderId="0" xfId="1" applyFont="1" applyFill="1" applyAlignment="1">
      <alignment horizontal="left"/>
    </xf>
    <xf numFmtId="0" fontId="0" fillId="0" borderId="2" xfId="0" applyBorder="1"/>
    <xf numFmtId="0" fontId="6" fillId="6" borderId="1" xfId="4" applyFont="1" applyFill="1" applyBorder="1" applyAlignment="1" applyProtection="1">
      <alignment horizontal="left" vertical="center" wrapText="1"/>
      <protection locked="0"/>
    </xf>
    <xf numFmtId="0" fontId="6" fillId="6" borderId="1" xfId="4" applyFont="1" applyFill="1" applyBorder="1" applyAlignment="1" applyProtection="1">
      <alignment horizontal="center" vertical="center" wrapText="1"/>
      <protection locked="0"/>
    </xf>
    <xf numFmtId="0" fontId="2" fillId="3" borderId="9" xfId="1" applyFont="1" applyFill="1" applyBorder="1" applyAlignment="1">
      <alignment horizontal="left" vertical="center" wrapText="1"/>
    </xf>
    <xf numFmtId="0" fontId="14" fillId="2" borderId="0" xfId="1" applyFont="1" applyFill="1" applyAlignment="1">
      <alignment vertical="center"/>
    </xf>
    <xf numFmtId="0" fontId="6" fillId="2" borderId="0" xfId="3" applyFill="1" applyAlignment="1">
      <alignment vertical="center" wrapText="1"/>
    </xf>
    <xf numFmtId="0" fontId="7" fillId="2" borderId="0" xfId="3" applyFont="1" applyFill="1" applyAlignment="1">
      <alignment horizontal="center" vertical="center" wrapText="1"/>
    </xf>
    <xf numFmtId="0" fontId="16" fillId="4" borderId="3" xfId="3" applyFont="1" applyFill="1" applyBorder="1" applyAlignment="1">
      <alignment horizontal="center" vertical="center"/>
    </xf>
    <xf numFmtId="49" fontId="15" fillId="3" borderId="9" xfId="6" applyNumberFormat="1" applyFill="1" applyBorder="1" applyAlignment="1" applyProtection="1">
      <alignment horizontal="left" vertical="center" wrapText="1"/>
    </xf>
    <xf numFmtId="0" fontId="5" fillId="4" borderId="0" xfId="4" applyFont="1" applyFill="1" applyAlignment="1">
      <alignment wrapText="1"/>
    </xf>
    <xf numFmtId="0" fontId="5" fillId="4" borderId="0" xfId="4" applyFont="1" applyFill="1" applyAlignment="1">
      <alignment vertical="top"/>
    </xf>
    <xf numFmtId="0" fontId="7" fillId="4" borderId="0" xfId="4" applyFont="1" applyFill="1"/>
    <xf numFmtId="0" fontId="5" fillId="4" borderId="0" xfId="4" applyFont="1" applyFill="1" applyAlignment="1">
      <alignment horizontal="right" vertical="center"/>
    </xf>
    <xf numFmtId="0" fontId="7" fillId="7" borderId="4" xfId="3" applyFont="1" applyFill="1" applyBorder="1" applyAlignment="1">
      <alignment horizontal="center" vertical="center" wrapText="1"/>
    </xf>
    <xf numFmtId="0" fontId="23" fillId="4" borderId="0" xfId="4" applyFont="1" applyFill="1"/>
    <xf numFmtId="0" fontId="25" fillId="4" borderId="0" xfId="4" applyFont="1" applyFill="1" applyAlignment="1">
      <alignment horizontal="left" vertical="top" indent="10"/>
    </xf>
    <xf numFmtId="0" fontId="26" fillId="0" borderId="0" xfId="7" applyFont="1" applyAlignment="1">
      <alignment vertical="center"/>
    </xf>
    <xf numFmtId="0" fontId="7" fillId="0" borderId="0" xfId="4" applyFont="1" applyAlignment="1">
      <alignment horizontal="right" vertical="center"/>
    </xf>
    <xf numFmtId="0" fontId="6" fillId="0" borderId="0" xfId="4" applyFont="1" applyAlignment="1">
      <alignment vertical="center"/>
    </xf>
    <xf numFmtId="0" fontId="6" fillId="0" borderId="0" xfId="4" applyFont="1" applyAlignment="1">
      <alignment horizontal="left" vertical="center"/>
    </xf>
    <xf numFmtId="0" fontId="6" fillId="0" borderId="0" xfId="3" applyAlignment="1">
      <alignment horizontal="left" vertical="center" wrapText="1"/>
    </xf>
    <xf numFmtId="0" fontId="6" fillId="0" borderId="0" xfId="3" applyAlignment="1">
      <alignment vertical="center"/>
    </xf>
    <xf numFmtId="0" fontId="15" fillId="0" borderId="0" xfId="6" applyBorder="1" applyAlignment="1">
      <alignment horizontal="left" vertical="center" wrapText="1"/>
    </xf>
    <xf numFmtId="0" fontId="15" fillId="0" borderId="0" xfId="6" applyBorder="1" applyAlignment="1">
      <alignment vertical="center" wrapText="1"/>
    </xf>
    <xf numFmtId="0" fontId="15" fillId="0" borderId="24" xfId="6" applyBorder="1" applyAlignment="1">
      <alignment vertical="center" wrapText="1"/>
    </xf>
    <xf numFmtId="0" fontId="11" fillId="0" borderId="9" xfId="9" applyFont="1" applyBorder="1" applyAlignment="1">
      <alignment horizontal="left" vertical="top" wrapText="1"/>
    </xf>
    <xf numFmtId="0" fontId="6" fillId="0" borderId="9" xfId="9" applyFont="1" applyBorder="1" applyAlignment="1">
      <alignment horizontal="left" vertical="top" wrapText="1"/>
    </xf>
    <xf numFmtId="0" fontId="7" fillId="0" borderId="9" xfId="7" applyFont="1" applyBorder="1" applyAlignment="1">
      <alignment vertical="center" wrapText="1"/>
    </xf>
    <xf numFmtId="0" fontId="6" fillId="0" borderId="9" xfId="7" applyBorder="1" applyAlignment="1">
      <alignment vertical="center" wrapText="1"/>
    </xf>
    <xf numFmtId="0" fontId="28" fillId="0" borderId="0" xfId="4" applyFont="1" applyAlignment="1">
      <alignment horizontal="right"/>
    </xf>
    <xf numFmtId="0" fontId="29" fillId="0" borderId="0" xfId="4" applyFont="1" applyAlignment="1">
      <alignment horizontal="right"/>
    </xf>
    <xf numFmtId="0" fontId="11" fillId="0" borderId="0" xfId="9" applyFont="1" applyAlignment="1">
      <alignment horizontal="left" vertical="top" wrapText="1"/>
    </xf>
    <xf numFmtId="0" fontId="6" fillId="0" borderId="0" xfId="7" applyAlignment="1">
      <alignment wrapText="1"/>
    </xf>
    <xf numFmtId="0" fontId="6" fillId="3" borderId="9" xfId="3" applyFill="1" applyBorder="1" applyAlignment="1">
      <alignment horizontal="left" vertical="top" wrapText="1"/>
    </xf>
    <xf numFmtId="0" fontId="6" fillId="11" borderId="9" xfId="4" applyFont="1" applyFill="1" applyBorder="1" applyAlignment="1" applyProtection="1">
      <alignment horizontal="left" vertical="top" wrapText="1"/>
      <protection locked="0"/>
    </xf>
    <xf numFmtId="0" fontId="7" fillId="3" borderId="9" xfId="3" applyFont="1" applyFill="1" applyBorder="1" applyAlignment="1">
      <alignment horizontal="left" vertical="center"/>
    </xf>
    <xf numFmtId="0" fontId="6" fillId="0" borderId="25" xfId="4" applyFont="1" applyBorder="1" applyAlignment="1">
      <alignment vertical="top" wrapText="1"/>
    </xf>
    <xf numFmtId="0" fontId="27" fillId="0" borderId="0" xfId="2" applyFont="1" applyAlignment="1">
      <alignment vertical="center" wrapText="1"/>
    </xf>
    <xf numFmtId="0" fontId="6" fillId="0" borderId="9" xfId="7" applyBorder="1" applyAlignment="1">
      <alignment horizontal="left" vertical="top"/>
    </xf>
    <xf numFmtId="0" fontId="30" fillId="0" borderId="0" xfId="4" applyFont="1"/>
    <xf numFmtId="0" fontId="6" fillId="0" borderId="9" xfId="4" applyFont="1" applyBorder="1" applyAlignment="1">
      <alignment horizontal="center" vertical="center"/>
    </xf>
    <xf numFmtId="0" fontId="15" fillId="0" borderId="24" xfId="6" applyBorder="1" applyAlignment="1">
      <alignment horizontal="left" vertical="center" wrapText="1"/>
    </xf>
    <xf numFmtId="0" fontId="5" fillId="4" borderId="20" xfId="4" applyFont="1" applyFill="1" applyBorder="1" applyAlignment="1">
      <alignment horizontal="right" vertical="top" wrapText="1"/>
    </xf>
    <xf numFmtId="0" fontId="5" fillId="4" borderId="21" xfId="4" applyFont="1" applyFill="1" applyBorder="1" applyAlignment="1">
      <alignment horizontal="right" vertical="top"/>
    </xf>
    <xf numFmtId="0" fontId="5" fillId="4" borderId="0" xfId="4" applyFont="1" applyFill="1" applyAlignment="1">
      <alignment horizontal="right" vertical="top"/>
    </xf>
    <xf numFmtId="0" fontId="5" fillId="4" borderId="23" xfId="4" applyFont="1" applyFill="1" applyBorder="1" applyAlignment="1">
      <alignment horizontal="right" vertical="top"/>
    </xf>
    <xf numFmtId="0" fontId="12" fillId="0" borderId="15" xfId="5" applyFont="1" applyBorder="1" applyAlignment="1">
      <alignment horizontal="left" vertical="center" wrapText="1"/>
    </xf>
    <xf numFmtId="0" fontId="12" fillId="0" borderId="14" xfId="5" applyFont="1" applyBorder="1" applyAlignment="1">
      <alignment horizontal="left" vertical="center" wrapText="1"/>
    </xf>
    <xf numFmtId="0" fontId="12" fillId="0" borderId="13" xfId="5" applyFont="1" applyBorder="1" applyAlignment="1">
      <alignment horizontal="left" vertical="center" wrapText="1"/>
    </xf>
    <xf numFmtId="0" fontId="9" fillId="3" borderId="7" xfId="1" applyFont="1" applyFill="1" applyBorder="1" applyAlignment="1">
      <alignment horizontal="left" vertical="center" wrapText="1"/>
    </xf>
    <xf numFmtId="0" fontId="9" fillId="3" borderId="6" xfId="1" applyFont="1" applyFill="1" applyBorder="1" applyAlignment="1">
      <alignment horizontal="left" vertical="center" wrapText="1"/>
    </xf>
    <xf numFmtId="0" fontId="9" fillId="3" borderId="5" xfId="1" applyFont="1" applyFill="1" applyBorder="1" applyAlignment="1">
      <alignment horizontal="left" vertical="center" wrapText="1"/>
    </xf>
    <xf numFmtId="0" fontId="6" fillId="2" borderId="7" xfId="3" applyFill="1" applyBorder="1" applyAlignment="1">
      <alignment horizontal="left" vertical="center" wrapText="1"/>
    </xf>
    <xf numFmtId="0" fontId="6" fillId="2" borderId="6" xfId="3" applyFill="1" applyBorder="1" applyAlignment="1">
      <alignment horizontal="left" vertical="center" wrapText="1"/>
    </xf>
    <xf numFmtId="0" fontId="6" fillId="2" borderId="5" xfId="3" applyFill="1" applyBorder="1" applyAlignment="1">
      <alignment horizontal="left" vertical="center" wrapText="1"/>
    </xf>
    <xf numFmtId="0" fontId="2" fillId="3" borderId="9" xfId="1" applyFont="1" applyFill="1" applyBorder="1" applyAlignment="1">
      <alignment horizontal="left" vertical="center" wrapText="1"/>
    </xf>
    <xf numFmtId="0" fontId="5" fillId="4" borderId="0" xfId="4" applyFont="1" applyFill="1" applyAlignment="1">
      <alignment horizontal="right" vertical="center"/>
    </xf>
    <xf numFmtId="0" fontId="5" fillId="4" borderId="23" xfId="4" applyFont="1" applyFill="1" applyBorder="1" applyAlignment="1">
      <alignment horizontal="right" vertical="center"/>
    </xf>
    <xf numFmtId="0" fontId="2" fillId="3" borderId="7" xfId="1" applyFont="1" applyFill="1" applyBorder="1" applyAlignment="1" applyProtection="1">
      <alignment horizontal="left" vertical="center" wrapText="1"/>
      <protection locked="0"/>
    </xf>
    <xf numFmtId="0" fontId="2" fillId="3" borderId="5" xfId="1" applyFont="1" applyFill="1" applyBorder="1" applyAlignment="1" applyProtection="1">
      <alignment horizontal="left" vertical="center" wrapText="1"/>
      <protection locked="0"/>
    </xf>
    <xf numFmtId="0" fontId="6" fillId="0" borderId="0" xfId="4" applyFont="1" applyAlignment="1">
      <alignment horizontal="left" vertical="top" wrapText="1"/>
    </xf>
    <xf numFmtId="0" fontId="27" fillId="0" borderId="11" xfId="2" applyFont="1" applyBorder="1" applyAlignment="1">
      <alignment horizontal="center" vertical="center" wrapText="1"/>
    </xf>
    <xf numFmtId="0" fontId="27" fillId="0" borderId="2" xfId="2" applyFont="1" applyBorder="1" applyAlignment="1">
      <alignment horizontal="center" vertical="center" wrapText="1"/>
    </xf>
    <xf numFmtId="0" fontId="5" fillId="4" borderId="0" xfId="4" applyFont="1" applyFill="1" applyAlignment="1">
      <alignment horizontal="right" vertical="top" wrapText="1"/>
    </xf>
    <xf numFmtId="0" fontId="6" fillId="9" borderId="0" xfId="4" applyFont="1" applyFill="1" applyAlignment="1">
      <alignment horizontal="left" vertical="center"/>
    </xf>
    <xf numFmtId="165" fontId="11" fillId="9" borderId="0" xfId="7" applyNumberFormat="1" applyFont="1" applyFill="1" applyAlignment="1">
      <alignment horizontal="right" vertical="top" wrapText="1"/>
    </xf>
    <xf numFmtId="165" fontId="11" fillId="9" borderId="0" xfId="7" applyNumberFormat="1" applyFont="1" applyFill="1" applyAlignment="1">
      <alignment horizontal="left" vertical="center" wrapText="1"/>
    </xf>
    <xf numFmtId="0" fontId="10" fillId="3" borderId="9" xfId="4" applyFill="1" applyBorder="1" applyAlignment="1">
      <alignment horizontal="left" vertical="center" wrapText="1"/>
    </xf>
    <xf numFmtId="0" fontId="10" fillId="11" borderId="7" xfId="4" applyFill="1" applyBorder="1" applyAlignment="1" applyProtection="1">
      <alignment horizontal="center" vertical="center"/>
      <protection locked="0"/>
    </xf>
    <xf numFmtId="0" fontId="10" fillId="11" borderId="6" xfId="4" applyFill="1" applyBorder="1" applyAlignment="1" applyProtection="1">
      <alignment horizontal="center" vertical="center"/>
      <protection locked="0"/>
    </xf>
    <xf numFmtId="0" fontId="10" fillId="11" borderId="5" xfId="4" applyFill="1" applyBorder="1" applyAlignment="1" applyProtection="1">
      <alignment horizontal="center" vertical="center"/>
      <protection locked="0"/>
    </xf>
    <xf numFmtId="0" fontId="5" fillId="4" borderId="9" xfId="7" applyFont="1" applyFill="1" applyBorder="1" applyAlignment="1">
      <alignment horizontal="center" vertical="center" wrapText="1"/>
    </xf>
    <xf numFmtId="0" fontId="6" fillId="0" borderId="18" xfId="4" applyFont="1" applyBorder="1" applyAlignment="1">
      <alignment horizontal="left" vertical="top" wrapText="1"/>
    </xf>
    <xf numFmtId="0" fontId="6" fillId="0" borderId="17" xfId="4" applyFont="1" applyBorder="1" applyAlignment="1">
      <alignment horizontal="left" vertical="top" wrapText="1"/>
    </xf>
    <xf numFmtId="0" fontId="6" fillId="0" borderId="16" xfId="4" applyFont="1" applyBorder="1" applyAlignment="1">
      <alignment horizontal="left" vertical="top" wrapText="1"/>
    </xf>
    <xf numFmtId="0" fontId="10" fillId="3" borderId="7" xfId="4" applyFill="1" applyBorder="1" applyAlignment="1">
      <alignment horizontal="left" vertical="center" wrapText="1"/>
    </xf>
    <xf numFmtId="0" fontId="10" fillId="3" borderId="6" xfId="4" applyFill="1" applyBorder="1" applyAlignment="1">
      <alignment horizontal="left" vertical="center" wrapText="1"/>
    </xf>
    <xf numFmtId="0" fontId="10" fillId="3" borderId="5" xfId="4" applyFill="1" applyBorder="1" applyAlignment="1">
      <alignment horizontal="left" vertical="center" wrapText="1"/>
    </xf>
    <xf numFmtId="0" fontId="5" fillId="4" borderId="7"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19" fillId="5" borderId="0" xfId="4" applyFont="1" applyFill="1" applyAlignment="1">
      <alignment horizontal="center" vertical="center"/>
    </xf>
    <xf numFmtId="0" fontId="19" fillId="5" borderId="0" xfId="4" applyFont="1" applyFill="1" applyAlignment="1">
      <alignment horizontal="center"/>
    </xf>
    <xf numFmtId="0" fontId="5" fillId="4" borderId="11" xfId="7" applyFont="1" applyFill="1" applyBorder="1" applyAlignment="1">
      <alignment horizontal="left" vertical="center" wrapText="1"/>
    </xf>
    <xf numFmtId="0" fontId="5" fillId="4" borderId="10" xfId="7" applyFont="1" applyFill="1" applyBorder="1" applyAlignment="1">
      <alignment horizontal="left" vertical="center" wrapText="1"/>
    </xf>
    <xf numFmtId="0" fontId="6" fillId="6" borderId="7" xfId="4" applyFont="1" applyFill="1" applyBorder="1" applyAlignment="1" applyProtection="1">
      <alignment horizontal="left" vertical="top" wrapText="1"/>
      <protection locked="0"/>
    </xf>
    <xf numFmtId="0" fontId="6" fillId="6" borderId="5" xfId="4" applyFont="1" applyFill="1" applyBorder="1" applyAlignment="1" applyProtection="1">
      <alignment horizontal="left" vertical="top" wrapText="1"/>
      <protection locked="0"/>
    </xf>
    <xf numFmtId="49" fontId="5" fillId="4" borderId="11" xfId="7" applyNumberFormat="1" applyFont="1" applyFill="1" applyBorder="1" applyAlignment="1">
      <alignment horizontal="left" vertical="center" wrapText="1"/>
    </xf>
    <xf numFmtId="49" fontId="5" fillId="4" borderId="10" xfId="7" applyNumberFormat="1" applyFont="1" applyFill="1" applyBorder="1" applyAlignment="1">
      <alignment horizontal="left" vertical="center" wrapText="1"/>
    </xf>
    <xf numFmtId="0" fontId="6" fillId="3" borderId="7" xfId="3" applyFill="1" applyBorder="1" applyAlignment="1">
      <alignment horizontal="left" vertical="top" wrapText="1"/>
    </xf>
    <xf numFmtId="0" fontId="6" fillId="3" borderId="5" xfId="3" applyFill="1" applyBorder="1" applyAlignment="1">
      <alignment horizontal="left" vertical="top" wrapText="1"/>
    </xf>
    <xf numFmtId="0" fontId="6" fillId="6" borderId="6" xfId="4" applyFont="1" applyFill="1" applyBorder="1" applyAlignment="1" applyProtection="1">
      <alignment horizontal="left" vertical="top" wrapText="1"/>
      <protection locked="0"/>
    </xf>
    <xf numFmtId="0" fontId="6" fillId="3" borderId="6" xfId="3" applyFill="1" applyBorder="1" applyAlignment="1">
      <alignment horizontal="left" vertical="top" wrapText="1"/>
    </xf>
    <xf numFmtId="0" fontId="10" fillId="11" borderId="9" xfId="4" applyFill="1" applyBorder="1" applyAlignment="1">
      <alignment horizontal="center" vertical="center"/>
    </xf>
    <xf numFmtId="0" fontId="7" fillId="8" borderId="0" xfId="8" applyFont="1" applyFill="1" applyAlignment="1">
      <alignment horizontal="center" vertical="center"/>
    </xf>
    <xf numFmtId="0" fontId="6" fillId="0" borderId="18" xfId="4" applyFont="1" applyBorder="1" applyAlignment="1">
      <alignment horizontal="left" vertical="center" wrapText="1"/>
    </xf>
    <xf numFmtId="0" fontId="6" fillId="0" borderId="17" xfId="4" applyFont="1" applyBorder="1" applyAlignment="1">
      <alignment horizontal="left" vertical="center" wrapText="1"/>
    </xf>
    <xf numFmtId="0" fontId="6" fillId="0" borderId="16" xfId="4" applyFont="1" applyBorder="1" applyAlignment="1">
      <alignment horizontal="left" vertical="center" wrapText="1"/>
    </xf>
    <xf numFmtId="0" fontId="24" fillId="4" borderId="0" xfId="4" applyFont="1" applyFill="1" applyAlignment="1">
      <alignment horizontal="left" indent="10"/>
    </xf>
    <xf numFmtId="0" fontId="5" fillId="4" borderId="11" xfId="7" applyFont="1" applyFill="1" applyBorder="1" applyAlignment="1">
      <alignment horizontal="center" vertical="center" wrapText="1"/>
    </xf>
    <xf numFmtId="0" fontId="5" fillId="4" borderId="10" xfId="7" applyFont="1" applyFill="1" applyBorder="1" applyAlignment="1">
      <alignment horizontal="center" vertical="center" wrapText="1"/>
    </xf>
    <xf numFmtId="49" fontId="5" fillId="4" borderId="0" xfId="7" applyNumberFormat="1" applyFont="1" applyFill="1" applyAlignment="1">
      <alignment horizontal="center" vertical="center" wrapText="1"/>
    </xf>
    <xf numFmtId="49" fontId="5" fillId="4" borderId="4" xfId="7" applyNumberFormat="1" applyFont="1" applyFill="1" applyBorder="1" applyAlignment="1">
      <alignment horizontal="center" vertical="center" wrapText="1"/>
    </xf>
    <xf numFmtId="0" fontId="6" fillId="0" borderId="18" xfId="3" applyBorder="1" applyAlignment="1">
      <alignment horizontal="left" vertical="center" wrapText="1"/>
    </xf>
    <xf numFmtId="0" fontId="6" fillId="0" borderId="17" xfId="3" applyBorder="1" applyAlignment="1">
      <alignment horizontal="left" vertical="center" wrapText="1"/>
    </xf>
    <xf numFmtId="0" fontId="6" fillId="0" borderId="16" xfId="3" applyBorder="1" applyAlignment="1">
      <alignment horizontal="left" vertical="center" wrapText="1"/>
    </xf>
    <xf numFmtId="0" fontId="6" fillId="11" borderId="7" xfId="4" applyFont="1" applyFill="1" applyBorder="1" applyAlignment="1" applyProtection="1">
      <alignment horizontal="center" vertical="center"/>
      <protection locked="0"/>
    </xf>
    <xf numFmtId="0" fontId="7" fillId="8" borderId="2" xfId="8" applyFont="1" applyFill="1" applyBorder="1" applyAlignment="1">
      <alignment horizontal="center" vertical="center"/>
    </xf>
    <xf numFmtId="49" fontId="5" fillId="4" borderId="6" xfId="7" applyNumberFormat="1" applyFont="1" applyFill="1" applyBorder="1" applyAlignment="1">
      <alignment horizontal="left" vertical="center" wrapText="1"/>
    </xf>
    <xf numFmtId="49" fontId="5" fillId="4" borderId="5" xfId="7" applyNumberFormat="1" applyFont="1" applyFill="1" applyBorder="1" applyAlignment="1">
      <alignment horizontal="left" vertical="center" wrapText="1"/>
    </xf>
    <xf numFmtId="0" fontId="5" fillId="4" borderId="6" xfId="7" applyFont="1" applyFill="1" applyBorder="1" applyAlignment="1">
      <alignment horizontal="left" vertical="center" wrapText="1"/>
    </xf>
    <xf numFmtId="0" fontId="5" fillId="4" borderId="5" xfId="7" applyFont="1" applyFill="1" applyBorder="1" applyAlignment="1">
      <alignment horizontal="left" vertical="center" wrapText="1"/>
    </xf>
    <xf numFmtId="0" fontId="11" fillId="0" borderId="9" xfId="0" applyFont="1" applyBorder="1" applyAlignment="1" applyProtection="1">
      <alignment vertical="center"/>
      <protection locked="0"/>
    </xf>
    <xf numFmtId="0" fontId="11" fillId="2" borderId="9" xfId="0" applyFont="1" applyFill="1" applyBorder="1" applyAlignment="1" applyProtection="1">
      <alignment vertical="center"/>
      <protection locked="0"/>
    </xf>
  </cellXfs>
  <cellStyles count="10">
    <cellStyle name="_x0002_-_x0002_Ä_x0001_‡_x0003_0_x0002_P_x0003_ _x0002_X_x0003_·_x0002_®_x0003_@_x0002_p_x0003_ª_x0002_¨_x0010_!_x0002__x0003_&quot;_x0001_ÄÇ_x0002__x000e__x0003_ _x0002_é_x0002_Ä_x0001_‡_x0003_Ë_x0002_H_x0003_ _x0002_X 2 2" xfId="8" xr:uid="{34E44876-606E-49E8-A81F-76567002D82F}"/>
    <cellStyle name="Hyperlink" xfId="6" builtinId="8"/>
    <cellStyle name="Normal" xfId="0" builtinId="0"/>
    <cellStyle name="Normal 17" xfId="7" xr:uid="{8EB9A199-6F9E-4490-AEBF-A0215F634938}"/>
    <cellStyle name="Normal 2" xfId="4" xr:uid="{BBCB3FCE-3441-4490-9ADC-46B3379E1300}"/>
    <cellStyle name="Normal 2 2 2" xfId="3" xr:uid="{3B6E91AB-39C1-4ED7-B38D-DA287F040662}"/>
    <cellStyle name="Normal 2 2 3 2 2 4" xfId="5" xr:uid="{6D3B49AE-DF0F-4DBB-A322-F98E343FE5AF}"/>
    <cellStyle name="Normal 2 2 3 5" xfId="1" xr:uid="{94E817CF-76A9-4205-A59E-A59F4EEAD76D}"/>
    <cellStyle name="Normal 3" xfId="2" xr:uid="{7959FE9D-8EEA-4260-8766-DCB436013AD6}"/>
    <cellStyle name="Normal 6" xfId="9" xr:uid="{13BDB4F2-3A68-4BA0-A7F6-42C324AF1323}"/>
  </cellStyles>
  <dxfs count="28">
    <dxf>
      <font>
        <color rgb="FF9C0006"/>
      </font>
      <fill>
        <patternFill>
          <bgColor rgb="FFFFC7CE"/>
        </patternFill>
      </fill>
    </dxf>
    <dxf>
      <font>
        <color rgb="FF9C0006"/>
      </font>
      <fill>
        <patternFill>
          <bgColor rgb="FFFFC7CE"/>
        </patternFill>
      </fill>
    </dxf>
    <dxf>
      <fill>
        <patternFill>
          <bgColor rgb="FF00B0F0"/>
        </patternFill>
      </fill>
    </dxf>
    <dxf>
      <fill>
        <patternFill>
          <bgColor rgb="FF00B0F0"/>
        </patternFill>
      </fill>
    </dxf>
    <dxf>
      <fill>
        <patternFill>
          <bgColor rgb="FF00B0F0"/>
        </patternFill>
      </fill>
    </dxf>
    <dxf>
      <fill>
        <patternFill>
          <bgColor rgb="FF92D050"/>
        </patternFill>
      </fill>
    </dxf>
    <dxf>
      <fill>
        <patternFill>
          <bgColor rgb="FF92D050"/>
        </patternFill>
      </fill>
    </dxf>
    <dxf>
      <font>
        <color rgb="FFFF0000"/>
      </font>
    </dxf>
    <dxf>
      <font>
        <color theme="5"/>
      </font>
    </dxf>
    <dxf>
      <fill>
        <patternFill>
          <bgColor rgb="FF92D050"/>
        </patternFill>
      </fill>
    </dxf>
    <dxf>
      <fill>
        <patternFill>
          <bgColor rgb="FFFF000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92D050"/>
        </patternFill>
      </fill>
    </dxf>
    <dxf>
      <fill>
        <patternFill>
          <bgColor rgb="FF92D050"/>
        </patternFill>
      </fill>
    </dxf>
    <dxf>
      <fill>
        <patternFill>
          <bgColor theme="0" tint="-0.14996795556505021"/>
        </patternFill>
      </fill>
    </dxf>
    <dxf>
      <fill>
        <patternFill>
          <bgColor rgb="FF00B0F0"/>
        </patternFill>
      </fill>
    </dxf>
    <dxf>
      <fill>
        <patternFill>
          <bgColor rgb="FF00B0F0"/>
        </patternFill>
      </fill>
    </dxf>
    <dxf>
      <fill>
        <patternFill>
          <bgColor rgb="FF00B0F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00B0F0"/>
        </patternFill>
      </fill>
    </dxf>
    <dxf>
      <fill>
        <patternFill>
          <bgColor rgb="FF92D050"/>
        </patternFill>
      </fill>
    </dxf>
  </dxfs>
  <tableStyles count="0" defaultTableStyle="TableStyleMedium2" defaultPivotStyle="PivotStyleLight16"/>
  <colors>
    <mruColors>
      <color rgb="FFDAEEF3"/>
      <color rgb="FFA7024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3.emf"/><Relationship Id="rId1" Type="http://schemas.openxmlformats.org/officeDocument/2006/relationships/image" Target="../media/image2.emf"/><Relationship Id="rId6" Type="http://schemas.openxmlformats.org/officeDocument/2006/relationships/image" Target="../media/image7.emf"/><Relationship Id="rId5" Type="http://schemas.openxmlformats.org/officeDocument/2006/relationships/image" Target="../media/image6.emf"/><Relationship Id="rId4" Type="http://schemas.openxmlformats.org/officeDocument/2006/relationships/image" Target="../media/image5.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10.emf"/><Relationship Id="rId2" Type="http://schemas.openxmlformats.org/officeDocument/2006/relationships/image" Target="../media/image9.emf"/><Relationship Id="rId1" Type="http://schemas.openxmlformats.org/officeDocument/2006/relationships/image" Target="../media/image8.emf"/><Relationship Id="rId4" Type="http://schemas.openxmlformats.org/officeDocument/2006/relationships/image" Target="../media/image11.emf"/></Relationships>
</file>

<file path=xl/drawings/drawing1.xml><?xml version="1.0" encoding="utf-8"?>
<xdr:wsDr xmlns:xdr="http://schemas.openxmlformats.org/drawingml/2006/spreadsheetDrawing" xmlns:a="http://schemas.openxmlformats.org/drawingml/2006/main">
  <xdr:absoluteAnchor>
    <xdr:pos x="171450" y="0"/>
    <xdr:ext cx="7069791" cy="933450"/>
    <xdr:grpSp>
      <xdr:nvGrpSpPr>
        <xdr:cNvPr id="2" name="Group 1">
          <a:extLst>
            <a:ext uri="{FF2B5EF4-FFF2-40B4-BE49-F238E27FC236}">
              <a16:creationId xmlns:a16="http://schemas.microsoft.com/office/drawing/2014/main" id="{00000000-0008-0000-0000-000002000000}"/>
            </a:ext>
          </a:extLst>
        </xdr:cNvPr>
        <xdr:cNvGrpSpPr>
          <a:grpSpLocks noChangeAspect="1"/>
        </xdr:cNvGrpSpPr>
      </xdr:nvGrpSpPr>
      <xdr:grpSpPr>
        <a:xfrm>
          <a:off x="171450" y="0"/>
          <a:ext cx="7069791" cy="933450"/>
          <a:chOff x="68035" y="68037"/>
          <a:chExt cx="6881815" cy="949176"/>
        </a:xfrm>
      </xdr:grpSpPr>
      <xdr:sp macro="" textlink="">
        <xdr:nvSpPr>
          <xdr:cNvPr id="3" name="TextBox 2">
            <a:extLst>
              <a:ext uri="{FF2B5EF4-FFF2-40B4-BE49-F238E27FC236}">
                <a16:creationId xmlns:a16="http://schemas.microsoft.com/office/drawing/2014/main" id="{00000000-0008-0000-0000-000003000000}"/>
              </a:ext>
            </a:extLst>
          </xdr:cNvPr>
          <xdr:cNvSpPr txBox="1"/>
        </xdr:nvSpPr>
        <xdr:spPr>
          <a:xfrm>
            <a:off x="1128454" y="122568"/>
            <a:ext cx="5821396" cy="8615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2800" b="1" i="0">
                <a:solidFill>
                  <a:schemeClr val="bg1"/>
                </a:solidFill>
              </a:rPr>
              <a:t>Major Works</a:t>
            </a:r>
          </a:p>
          <a:p>
            <a:r>
              <a:rPr lang="en-AU" sz="2000" b="0" i="0">
                <a:solidFill>
                  <a:schemeClr val="bg1"/>
                </a:solidFill>
              </a:rPr>
              <a:t>Tenderer Response</a:t>
            </a:r>
            <a:r>
              <a:rPr lang="en-AU" sz="2000" b="0" i="0" baseline="0">
                <a:solidFill>
                  <a:schemeClr val="bg1"/>
                </a:solidFill>
              </a:rPr>
              <a:t> Workbook</a:t>
            </a:r>
            <a:endParaRPr lang="en-AU" sz="2000" b="0" i="0">
              <a:solidFill>
                <a:schemeClr val="bg1"/>
              </a:solidFill>
            </a:endParaRPr>
          </a:p>
        </xdr:txBody>
      </xdr:sp>
      <xdr:pic>
        <xdr:nvPicPr>
          <xdr:cNvPr id="4" name="Pictur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035" y="68037"/>
            <a:ext cx="832596" cy="949176"/>
          </a:xfrm>
          <a:prstGeom prst="rect">
            <a:avLst/>
          </a:prstGeom>
        </xdr:spPr>
      </xdr:pic>
    </xdr:grpSp>
    <xdr:clientData/>
  </xdr:absoluteAnchor>
  <xdr:twoCellAnchor>
    <xdr:from>
      <xdr:col>4</xdr:col>
      <xdr:colOff>1247327</xdr:colOff>
      <xdr:row>5</xdr:row>
      <xdr:rowOff>685240</xdr:rowOff>
    </xdr:from>
    <xdr:to>
      <xdr:col>4</xdr:col>
      <xdr:colOff>2710255</xdr:colOff>
      <xdr:row>7</xdr:row>
      <xdr:rowOff>94690</xdr:rowOff>
    </xdr:to>
    <xdr:grpSp>
      <xdr:nvGrpSpPr>
        <xdr:cNvPr id="5" name="Group 4">
          <a:extLst>
            <a:ext uri="{FF2B5EF4-FFF2-40B4-BE49-F238E27FC236}">
              <a16:creationId xmlns:a16="http://schemas.microsoft.com/office/drawing/2014/main" id="{00000000-0008-0000-0000-000005000000}"/>
            </a:ext>
          </a:extLst>
        </xdr:cNvPr>
        <xdr:cNvGrpSpPr/>
      </xdr:nvGrpSpPr>
      <xdr:grpSpPr>
        <a:xfrm>
          <a:off x="6924227" y="1923490"/>
          <a:ext cx="1462928" cy="628650"/>
          <a:chOff x="464820" y="2423160"/>
          <a:chExt cx="1546860" cy="762000"/>
        </a:xfrm>
      </xdr:grpSpPr>
      <xdr:grpSp>
        <xdr:nvGrpSpPr>
          <xdr:cNvPr id="6" name="Group 5">
            <a:extLst>
              <a:ext uri="{FF2B5EF4-FFF2-40B4-BE49-F238E27FC236}">
                <a16:creationId xmlns:a16="http://schemas.microsoft.com/office/drawing/2014/main" id="{00000000-0008-0000-0000-000006000000}"/>
              </a:ext>
            </a:extLst>
          </xdr:cNvPr>
          <xdr:cNvGrpSpPr/>
        </xdr:nvGrpSpPr>
        <xdr:grpSpPr>
          <a:xfrm>
            <a:off x="464820" y="2636520"/>
            <a:ext cx="1546860" cy="548640"/>
            <a:chOff x="464820" y="2529840"/>
            <a:chExt cx="1546860" cy="548640"/>
          </a:xfrm>
        </xdr:grpSpPr>
        <xdr:sp macro="" textlink="">
          <xdr:nvSpPr>
            <xdr:cNvPr id="8" name="Rectangle 7">
              <a:extLst>
                <a:ext uri="{FF2B5EF4-FFF2-40B4-BE49-F238E27FC236}">
                  <a16:creationId xmlns:a16="http://schemas.microsoft.com/office/drawing/2014/main" id="{00000000-0008-0000-0000-000008000000}"/>
                </a:ext>
              </a:extLst>
            </xdr:cNvPr>
            <xdr:cNvSpPr/>
          </xdr:nvSpPr>
          <xdr:spPr>
            <a:xfrm>
              <a:off x="464820" y="2804160"/>
              <a:ext cx="1546860" cy="274320"/>
            </a:xfrm>
            <a:prstGeom prst="rect">
              <a:avLst/>
            </a:prstGeom>
            <a:solidFill>
              <a:srgbClr val="92D050"/>
            </a:solidFill>
            <a:ln w="952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ysClr val="windowText" lastClr="000000"/>
                  </a:solidFill>
                </a:rPr>
                <a:t>QBuild</a:t>
              </a:r>
              <a:r>
                <a:rPr lang="en-AU" sz="1100" baseline="0">
                  <a:solidFill>
                    <a:sysClr val="windowText" lastClr="000000"/>
                  </a:solidFill>
                </a:rPr>
                <a:t> to Complete</a:t>
              </a:r>
              <a:endParaRPr lang="en-AU" sz="1100">
                <a:solidFill>
                  <a:sysClr val="windowText" lastClr="000000"/>
                </a:solidFill>
              </a:endParaRPr>
            </a:p>
          </xdr:txBody>
        </xdr:sp>
        <xdr:sp macro="" textlink="">
          <xdr:nvSpPr>
            <xdr:cNvPr id="9" name="Rectangle 8">
              <a:extLst>
                <a:ext uri="{FF2B5EF4-FFF2-40B4-BE49-F238E27FC236}">
                  <a16:creationId xmlns:a16="http://schemas.microsoft.com/office/drawing/2014/main" id="{00000000-0008-0000-0000-000009000000}"/>
                </a:ext>
              </a:extLst>
            </xdr:cNvPr>
            <xdr:cNvSpPr/>
          </xdr:nvSpPr>
          <xdr:spPr>
            <a:xfrm>
              <a:off x="464820" y="2529840"/>
              <a:ext cx="1546860" cy="274320"/>
            </a:xfrm>
            <a:prstGeom prst="rect">
              <a:avLst/>
            </a:prstGeom>
            <a:solidFill>
              <a:srgbClr val="00B0F0"/>
            </a:solidFill>
            <a:ln w="952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ysClr val="windowText" lastClr="000000"/>
                  </a:solidFill>
                </a:rPr>
                <a:t>Tenderer</a:t>
              </a:r>
              <a:r>
                <a:rPr lang="en-AU" sz="1100" baseline="0">
                  <a:solidFill>
                    <a:sysClr val="windowText" lastClr="000000"/>
                  </a:solidFill>
                </a:rPr>
                <a:t> to Complete</a:t>
              </a:r>
              <a:endParaRPr lang="en-AU" sz="1100">
                <a:solidFill>
                  <a:sysClr val="windowText" lastClr="000000"/>
                </a:solidFill>
              </a:endParaRPr>
            </a:p>
          </xdr:txBody>
        </xdr:sp>
      </xdr:grpSp>
      <xdr:sp macro="" textlink="">
        <xdr:nvSpPr>
          <xdr:cNvPr id="7" name="TextBox 6">
            <a:extLst>
              <a:ext uri="{FF2B5EF4-FFF2-40B4-BE49-F238E27FC236}">
                <a16:creationId xmlns:a16="http://schemas.microsoft.com/office/drawing/2014/main" id="{00000000-0008-0000-0000-000007000000}"/>
              </a:ext>
            </a:extLst>
          </xdr:cNvPr>
          <xdr:cNvSpPr txBox="1"/>
        </xdr:nvSpPr>
        <xdr:spPr>
          <a:xfrm>
            <a:off x="975360" y="2423160"/>
            <a:ext cx="601980" cy="2133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t>NOTE</a:t>
            </a:r>
            <a:r>
              <a:rPr lang="en-AU" sz="1100"/>
              <a:t>:</a:t>
            </a:r>
          </a:p>
        </xdr:txBody>
      </xdr:sp>
    </xdr:grpSp>
    <xdr:clientData/>
  </xdr:twoCellAnchor>
</xdr:wsDr>
</file>

<file path=xl/drawings/drawing2.xml><?xml version="1.0" encoding="utf-8"?>
<xdr:wsDr xmlns:xdr="http://schemas.openxmlformats.org/drawingml/2006/spreadsheetDrawing" xmlns:a="http://schemas.openxmlformats.org/drawingml/2006/main">
  <xdr:absoluteAnchor>
    <xdr:pos x="266700" y="7620"/>
    <xdr:ext cx="6765062" cy="912612"/>
    <xdr:grpSp>
      <xdr:nvGrpSpPr>
        <xdr:cNvPr id="2" name="Group 1">
          <a:extLst>
            <a:ext uri="{FF2B5EF4-FFF2-40B4-BE49-F238E27FC236}">
              <a16:creationId xmlns:a16="http://schemas.microsoft.com/office/drawing/2014/main" id="{00000000-0008-0000-0100-000002000000}"/>
            </a:ext>
          </a:extLst>
        </xdr:cNvPr>
        <xdr:cNvGrpSpPr>
          <a:grpSpLocks noChangeAspect="1"/>
        </xdr:cNvGrpSpPr>
      </xdr:nvGrpSpPr>
      <xdr:grpSpPr>
        <a:xfrm>
          <a:off x="266700" y="7620"/>
          <a:ext cx="6765062" cy="912612"/>
          <a:chOff x="68035" y="68037"/>
          <a:chExt cx="6881815" cy="922244"/>
        </a:xfrm>
      </xdr:grpSpPr>
      <xdr:sp macro="" textlink="">
        <xdr:nvSpPr>
          <xdr:cNvPr id="3" name="TextBox 2">
            <a:extLst>
              <a:ext uri="{FF2B5EF4-FFF2-40B4-BE49-F238E27FC236}">
                <a16:creationId xmlns:a16="http://schemas.microsoft.com/office/drawing/2014/main" id="{00000000-0008-0000-0100-000003000000}"/>
              </a:ext>
            </a:extLst>
          </xdr:cNvPr>
          <xdr:cNvSpPr txBox="1"/>
        </xdr:nvSpPr>
        <xdr:spPr>
          <a:xfrm>
            <a:off x="1128454" y="122568"/>
            <a:ext cx="5821396" cy="8615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2400" b="1" i="0">
                <a:solidFill>
                  <a:schemeClr val="bg1"/>
                </a:solidFill>
              </a:rPr>
              <a:t>Criteria</a:t>
            </a:r>
          </a:p>
          <a:p>
            <a:r>
              <a:rPr lang="en-AU" sz="2000" b="0" i="0">
                <a:solidFill>
                  <a:schemeClr val="bg1"/>
                </a:solidFill>
              </a:rPr>
              <a:t>Mandatory </a:t>
            </a:r>
            <a:r>
              <a:rPr lang="en-AU" sz="2000" b="0" i="0" baseline="0">
                <a:solidFill>
                  <a:schemeClr val="bg1"/>
                </a:solidFill>
              </a:rPr>
              <a:t>Requirements</a:t>
            </a:r>
            <a:endParaRPr lang="en-AU" sz="2000" b="0" i="0">
              <a:solidFill>
                <a:schemeClr val="bg1"/>
              </a:solidFill>
            </a:endParaRPr>
          </a:p>
        </xdr:txBody>
      </xdr:sp>
      <xdr:pic>
        <xdr:nvPicPr>
          <xdr:cNvPr id="4" name="Pictur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035" y="68037"/>
            <a:ext cx="832596" cy="922244"/>
          </a:xfrm>
          <a:prstGeom prst="rect">
            <a:avLst/>
          </a:prstGeom>
        </xdr:spPr>
      </xdr:pic>
    </xdr:grpSp>
    <xdr:clientData/>
  </xdr:absoluteAnchor>
  <xdr:twoCellAnchor>
    <xdr:from>
      <xdr:col>4</xdr:col>
      <xdr:colOff>57150</xdr:colOff>
      <xdr:row>31</xdr:row>
      <xdr:rowOff>19050</xdr:rowOff>
    </xdr:from>
    <xdr:to>
      <xdr:col>4</xdr:col>
      <xdr:colOff>290232</xdr:colOff>
      <xdr:row>31</xdr:row>
      <xdr:rowOff>225237</xdr:rowOff>
    </xdr:to>
    <xdr:sp macro="" textlink="">
      <xdr:nvSpPr>
        <xdr:cNvPr id="6" name="Arrow: Down 5">
          <a:extLst>
            <a:ext uri="{FF2B5EF4-FFF2-40B4-BE49-F238E27FC236}">
              <a16:creationId xmlns:a16="http://schemas.microsoft.com/office/drawing/2014/main" id="{00000000-0008-0000-0100-000006000000}"/>
            </a:ext>
          </a:extLst>
        </xdr:cNvPr>
        <xdr:cNvSpPr/>
      </xdr:nvSpPr>
      <xdr:spPr>
        <a:xfrm>
          <a:off x="152400" y="8153400"/>
          <a:ext cx="233082" cy="20618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p>
      </xdr:txBody>
    </xdr:sp>
    <xdr:clientData/>
  </xdr:twoCellAnchor>
  <xdr:twoCellAnchor>
    <xdr:from>
      <xdr:col>7</xdr:col>
      <xdr:colOff>57150</xdr:colOff>
      <xdr:row>31</xdr:row>
      <xdr:rowOff>19050</xdr:rowOff>
    </xdr:from>
    <xdr:to>
      <xdr:col>7</xdr:col>
      <xdr:colOff>290232</xdr:colOff>
      <xdr:row>31</xdr:row>
      <xdr:rowOff>225237</xdr:rowOff>
    </xdr:to>
    <xdr:sp macro="" textlink="">
      <xdr:nvSpPr>
        <xdr:cNvPr id="7" name="Arrow: Down 6">
          <a:extLst>
            <a:ext uri="{FF2B5EF4-FFF2-40B4-BE49-F238E27FC236}">
              <a16:creationId xmlns:a16="http://schemas.microsoft.com/office/drawing/2014/main" id="{00000000-0008-0000-0100-000007000000}"/>
            </a:ext>
          </a:extLst>
        </xdr:cNvPr>
        <xdr:cNvSpPr/>
      </xdr:nvSpPr>
      <xdr:spPr>
        <a:xfrm>
          <a:off x="152400" y="8153400"/>
          <a:ext cx="233082" cy="20618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p>
      </xdr:txBody>
    </xdr:sp>
    <xdr:clientData/>
  </xdr:twoCellAnchor>
  <xdr:twoCellAnchor>
    <xdr:from>
      <xdr:col>1</xdr:col>
      <xdr:colOff>57150</xdr:colOff>
      <xdr:row>31</xdr:row>
      <xdr:rowOff>19050</xdr:rowOff>
    </xdr:from>
    <xdr:to>
      <xdr:col>1</xdr:col>
      <xdr:colOff>290232</xdr:colOff>
      <xdr:row>31</xdr:row>
      <xdr:rowOff>225237</xdr:rowOff>
    </xdr:to>
    <xdr:sp macro="" textlink="">
      <xdr:nvSpPr>
        <xdr:cNvPr id="9" name="Arrow: Down 8">
          <a:extLst>
            <a:ext uri="{FF2B5EF4-FFF2-40B4-BE49-F238E27FC236}">
              <a16:creationId xmlns:a16="http://schemas.microsoft.com/office/drawing/2014/main" id="{00000000-0008-0000-0100-000009000000}"/>
            </a:ext>
          </a:extLst>
        </xdr:cNvPr>
        <xdr:cNvSpPr/>
      </xdr:nvSpPr>
      <xdr:spPr>
        <a:xfrm>
          <a:off x="4333875" y="8153400"/>
          <a:ext cx="233082" cy="20618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p>
      </xdr:txBody>
    </xdr:sp>
    <xdr:clientData/>
  </xdr:twoCellAnchor>
  <mc:AlternateContent xmlns:mc="http://schemas.openxmlformats.org/markup-compatibility/2006">
    <mc:Choice xmlns:a14="http://schemas.microsoft.com/office/drawing/2010/main" Requires="a14">
      <xdr:twoCellAnchor editAs="oneCell">
        <xdr:from>
          <xdr:col>8</xdr:col>
          <xdr:colOff>1381125</xdr:colOff>
          <xdr:row>12</xdr:row>
          <xdr:rowOff>1219200</xdr:rowOff>
        </xdr:from>
        <xdr:to>
          <xdr:col>8</xdr:col>
          <xdr:colOff>2295525</xdr:colOff>
          <xdr:row>12</xdr:row>
          <xdr:rowOff>1905000</xdr:rowOff>
        </xdr:to>
        <xdr:sp macro="" textlink="">
          <xdr:nvSpPr>
            <xdr:cNvPr id="2049" name="Object 1" hidden="1">
              <a:extLst>
                <a:ext uri="{63B3BB69-23CF-44E3-9099-C40C66FF867C}">
                  <a14:compatExt spid="_x0000_s2049"/>
                </a:ext>
                <a:ext uri="{FF2B5EF4-FFF2-40B4-BE49-F238E27FC236}">
                  <a16:creationId xmlns:a16="http://schemas.microsoft.com/office/drawing/2014/main" id="{640E8F89-C28B-8511-E3C4-5BB1FFA2DA5B}"/>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prstDash val="solid"/>
              <a:miter lim="800000"/>
              <a:headEnd/>
              <a:tailEnd type="none" w="med" len="med"/>
            </a:ln>
            <a:effectLst/>
            <a:extLs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1238250</xdr:colOff>
          <xdr:row>13</xdr:row>
          <xdr:rowOff>1247775</xdr:rowOff>
        </xdr:from>
        <xdr:to>
          <xdr:col>8</xdr:col>
          <xdr:colOff>2152650</xdr:colOff>
          <xdr:row>13</xdr:row>
          <xdr:rowOff>1933575</xdr:rowOff>
        </xdr:to>
        <xdr:sp macro="" textlink="">
          <xdr:nvSpPr>
            <xdr:cNvPr id="2050" name="Object 2" hidden="1">
              <a:extLst>
                <a:ext uri="{63B3BB69-23CF-44E3-9099-C40C66FF867C}">
                  <a14:compatExt spid="_x0000_s2050"/>
                </a:ext>
                <a:ext uri="{FF2B5EF4-FFF2-40B4-BE49-F238E27FC236}">
                  <a16:creationId xmlns:a16="http://schemas.microsoft.com/office/drawing/2014/main" id="{F7E81550-81DE-2DE6-99CF-1791F8E89C1B}"/>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prstDash val="solid"/>
              <a:miter lim="800000"/>
              <a:headEnd/>
              <a:tailEnd type="none" w="med" len="med"/>
            </a:ln>
            <a:effectLst/>
            <a:extLs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1238250</xdr:colOff>
          <xdr:row>14</xdr:row>
          <xdr:rowOff>1133475</xdr:rowOff>
        </xdr:from>
        <xdr:to>
          <xdr:col>8</xdr:col>
          <xdr:colOff>2152650</xdr:colOff>
          <xdr:row>14</xdr:row>
          <xdr:rowOff>1819275</xdr:rowOff>
        </xdr:to>
        <xdr:sp macro="" textlink="">
          <xdr:nvSpPr>
            <xdr:cNvPr id="2052" name="Object 4" hidden="1">
              <a:extLst>
                <a:ext uri="{63B3BB69-23CF-44E3-9099-C40C66FF867C}">
                  <a14:compatExt spid="_x0000_s2052"/>
                </a:ext>
                <a:ext uri="{FF2B5EF4-FFF2-40B4-BE49-F238E27FC236}">
                  <a16:creationId xmlns:a16="http://schemas.microsoft.com/office/drawing/2014/main" id="{888119CB-723A-4367-7194-8C91D7E1CF41}"/>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prstDash val="solid"/>
              <a:miter lim="800000"/>
              <a:headEnd/>
              <a:tailEnd type="none" w="med" len="med"/>
            </a:ln>
            <a:effectLst/>
            <a:extLs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1162050</xdr:colOff>
          <xdr:row>18</xdr:row>
          <xdr:rowOff>1228725</xdr:rowOff>
        </xdr:from>
        <xdr:to>
          <xdr:col>8</xdr:col>
          <xdr:colOff>2076450</xdr:colOff>
          <xdr:row>18</xdr:row>
          <xdr:rowOff>1914525</xdr:rowOff>
        </xdr:to>
        <xdr:sp macro="" textlink="">
          <xdr:nvSpPr>
            <xdr:cNvPr id="2053" name="Object 5" hidden="1">
              <a:extLst>
                <a:ext uri="{63B3BB69-23CF-44E3-9099-C40C66FF867C}">
                  <a14:compatExt spid="_x0000_s2053"/>
                </a:ext>
                <a:ext uri="{FF2B5EF4-FFF2-40B4-BE49-F238E27FC236}">
                  <a16:creationId xmlns:a16="http://schemas.microsoft.com/office/drawing/2014/main" id="{7C2C3BD5-3F3A-9D1A-0507-2FFDAD97E1F3}"/>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prstDash val="solid"/>
              <a:miter lim="800000"/>
              <a:headEnd/>
              <a:tailEnd type="none" w="med" len="med"/>
            </a:ln>
            <a:effectLst/>
            <a:extLs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1171575</xdr:colOff>
          <xdr:row>19</xdr:row>
          <xdr:rowOff>1028700</xdr:rowOff>
        </xdr:from>
        <xdr:to>
          <xdr:col>8</xdr:col>
          <xdr:colOff>2085975</xdr:colOff>
          <xdr:row>19</xdr:row>
          <xdr:rowOff>1714500</xdr:rowOff>
        </xdr:to>
        <xdr:sp macro="" textlink="">
          <xdr:nvSpPr>
            <xdr:cNvPr id="2055" name="Object 7" hidden="1">
              <a:extLst>
                <a:ext uri="{63B3BB69-23CF-44E3-9099-C40C66FF867C}">
                  <a14:compatExt spid="_x0000_s2055"/>
                </a:ext>
                <a:ext uri="{FF2B5EF4-FFF2-40B4-BE49-F238E27FC236}">
                  <a16:creationId xmlns:a16="http://schemas.microsoft.com/office/drawing/2014/main" id="{50E129AA-180F-0CB7-9528-EBE33D7C72CD}"/>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prstDash val="solid"/>
              <a:miter lim="800000"/>
              <a:headEnd/>
              <a:tailEnd type="none" w="med" len="med"/>
            </a:ln>
            <a:effectLst/>
            <a:extLs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685800</xdr:colOff>
          <xdr:row>33</xdr:row>
          <xdr:rowOff>504825</xdr:rowOff>
        </xdr:from>
        <xdr:to>
          <xdr:col>2</xdr:col>
          <xdr:colOff>1600200</xdr:colOff>
          <xdr:row>33</xdr:row>
          <xdr:rowOff>1190625</xdr:rowOff>
        </xdr:to>
        <xdr:sp macro="" textlink="">
          <xdr:nvSpPr>
            <xdr:cNvPr id="2057" name="Object 9" hidden="1">
              <a:extLst>
                <a:ext uri="{63B3BB69-23CF-44E3-9099-C40C66FF867C}">
                  <a14:compatExt spid="_x0000_s2057"/>
                </a:ext>
                <a:ext uri="{FF2B5EF4-FFF2-40B4-BE49-F238E27FC236}">
                  <a16:creationId xmlns:a16="http://schemas.microsoft.com/office/drawing/2014/main" id="{E75047FC-E1CF-5601-6151-09F1D437B433}"/>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prstDash val="solid"/>
              <a:miter lim="800000"/>
              <a:headEnd/>
              <a:tailEnd type="none" w="med" len="med"/>
            </a:ln>
            <a:effectLst/>
            <a:extLs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absoluteAnchor>
    <xdr:pos x="266700" y="7620"/>
    <xdr:ext cx="819721" cy="903826"/>
    <xdr:pic>
      <xdr:nvPicPr>
        <xdr:cNvPr id="4" name="Picture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66700" y="7620"/>
          <a:ext cx="819721" cy="903826"/>
        </a:xfrm>
        <a:prstGeom prst="rect">
          <a:avLst/>
        </a:prstGeom>
      </xdr:spPr>
    </xdr:pic>
    <xdr:clientData/>
  </xdr:absoluteAnchor>
  <xdr:twoCellAnchor>
    <xdr:from>
      <xdr:col>1</xdr:col>
      <xdr:colOff>91328</xdr:colOff>
      <xdr:row>28</xdr:row>
      <xdr:rowOff>35298</xdr:rowOff>
    </xdr:from>
    <xdr:to>
      <xdr:col>1</xdr:col>
      <xdr:colOff>324410</xdr:colOff>
      <xdr:row>28</xdr:row>
      <xdr:rowOff>241485</xdr:rowOff>
    </xdr:to>
    <xdr:sp macro="" textlink="">
      <xdr:nvSpPr>
        <xdr:cNvPr id="7" name="Arrow: Down 6">
          <a:extLst>
            <a:ext uri="{FF2B5EF4-FFF2-40B4-BE49-F238E27FC236}">
              <a16:creationId xmlns:a16="http://schemas.microsoft.com/office/drawing/2014/main" id="{00000000-0008-0000-0200-000007000000}"/>
            </a:ext>
          </a:extLst>
        </xdr:cNvPr>
        <xdr:cNvSpPr/>
      </xdr:nvSpPr>
      <xdr:spPr>
        <a:xfrm>
          <a:off x="186578" y="14599023"/>
          <a:ext cx="233082" cy="20618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p>
      </xdr:txBody>
    </xdr:sp>
    <xdr:clientData/>
  </xdr:twoCellAnchor>
  <xdr:twoCellAnchor>
    <xdr:from>
      <xdr:col>5</xdr:col>
      <xdr:colOff>101413</xdr:colOff>
      <xdr:row>28</xdr:row>
      <xdr:rowOff>35298</xdr:rowOff>
    </xdr:from>
    <xdr:to>
      <xdr:col>5</xdr:col>
      <xdr:colOff>334495</xdr:colOff>
      <xdr:row>28</xdr:row>
      <xdr:rowOff>241485</xdr:rowOff>
    </xdr:to>
    <xdr:sp macro="" textlink="">
      <xdr:nvSpPr>
        <xdr:cNvPr id="8" name="Arrow: Down 7">
          <a:extLst>
            <a:ext uri="{FF2B5EF4-FFF2-40B4-BE49-F238E27FC236}">
              <a16:creationId xmlns:a16="http://schemas.microsoft.com/office/drawing/2014/main" id="{00000000-0008-0000-0200-000008000000}"/>
            </a:ext>
          </a:extLst>
        </xdr:cNvPr>
        <xdr:cNvSpPr/>
      </xdr:nvSpPr>
      <xdr:spPr>
        <a:xfrm>
          <a:off x="6816538" y="14599023"/>
          <a:ext cx="233082" cy="20618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p>
      </xdr:txBody>
    </xdr:sp>
    <xdr:clientData/>
  </xdr:twoCellAnchor>
  <xdr:twoCellAnchor>
    <xdr:from>
      <xdr:col>1</xdr:col>
      <xdr:colOff>101413</xdr:colOff>
      <xdr:row>35</xdr:row>
      <xdr:rowOff>25773</xdr:rowOff>
    </xdr:from>
    <xdr:to>
      <xdr:col>1</xdr:col>
      <xdr:colOff>334495</xdr:colOff>
      <xdr:row>35</xdr:row>
      <xdr:rowOff>231960</xdr:rowOff>
    </xdr:to>
    <xdr:sp macro="" textlink="">
      <xdr:nvSpPr>
        <xdr:cNvPr id="9" name="Arrow: Down 8">
          <a:extLst>
            <a:ext uri="{FF2B5EF4-FFF2-40B4-BE49-F238E27FC236}">
              <a16:creationId xmlns:a16="http://schemas.microsoft.com/office/drawing/2014/main" id="{00000000-0008-0000-0200-000009000000}"/>
            </a:ext>
          </a:extLst>
        </xdr:cNvPr>
        <xdr:cNvSpPr/>
      </xdr:nvSpPr>
      <xdr:spPr>
        <a:xfrm>
          <a:off x="158563" y="22733373"/>
          <a:ext cx="233082" cy="20618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p>
      </xdr:txBody>
    </xdr:sp>
    <xdr:clientData/>
  </xdr:twoCellAnchor>
  <xdr:twoCellAnchor>
    <xdr:from>
      <xdr:col>1</xdr:col>
      <xdr:colOff>91328</xdr:colOff>
      <xdr:row>21</xdr:row>
      <xdr:rowOff>35298</xdr:rowOff>
    </xdr:from>
    <xdr:to>
      <xdr:col>1</xdr:col>
      <xdr:colOff>324410</xdr:colOff>
      <xdr:row>21</xdr:row>
      <xdr:rowOff>241485</xdr:rowOff>
    </xdr:to>
    <xdr:sp macro="" textlink="">
      <xdr:nvSpPr>
        <xdr:cNvPr id="10" name="Arrow: Down 9">
          <a:extLst>
            <a:ext uri="{FF2B5EF4-FFF2-40B4-BE49-F238E27FC236}">
              <a16:creationId xmlns:a16="http://schemas.microsoft.com/office/drawing/2014/main" id="{00000000-0008-0000-0200-00000A000000}"/>
            </a:ext>
          </a:extLst>
        </xdr:cNvPr>
        <xdr:cNvSpPr/>
      </xdr:nvSpPr>
      <xdr:spPr>
        <a:xfrm>
          <a:off x="186578" y="14551398"/>
          <a:ext cx="233082" cy="20618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p>
      </xdr:txBody>
    </xdr:sp>
    <xdr:clientData/>
  </xdr:twoCellAnchor>
  <xdr:twoCellAnchor>
    <xdr:from>
      <xdr:col>5</xdr:col>
      <xdr:colOff>101413</xdr:colOff>
      <xdr:row>21</xdr:row>
      <xdr:rowOff>35298</xdr:rowOff>
    </xdr:from>
    <xdr:to>
      <xdr:col>5</xdr:col>
      <xdr:colOff>334495</xdr:colOff>
      <xdr:row>21</xdr:row>
      <xdr:rowOff>241485</xdr:rowOff>
    </xdr:to>
    <xdr:sp macro="" textlink="">
      <xdr:nvSpPr>
        <xdr:cNvPr id="11" name="Arrow: Down 10">
          <a:extLst>
            <a:ext uri="{FF2B5EF4-FFF2-40B4-BE49-F238E27FC236}">
              <a16:creationId xmlns:a16="http://schemas.microsoft.com/office/drawing/2014/main" id="{00000000-0008-0000-0200-00000B000000}"/>
            </a:ext>
          </a:extLst>
        </xdr:cNvPr>
        <xdr:cNvSpPr/>
      </xdr:nvSpPr>
      <xdr:spPr>
        <a:xfrm>
          <a:off x="6816538" y="14551398"/>
          <a:ext cx="233082" cy="20618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p>
      </xdr:txBody>
    </xdr:sp>
    <xdr:clientData/>
  </xdr:twoCellAnchor>
  <mc:AlternateContent xmlns:mc="http://schemas.openxmlformats.org/markup-compatibility/2006">
    <mc:Choice xmlns:a14="http://schemas.microsoft.com/office/drawing/2010/main" Requires="a14">
      <xdr:twoCellAnchor editAs="oneCell">
        <xdr:from>
          <xdr:col>2</xdr:col>
          <xdr:colOff>733425</xdr:colOff>
          <xdr:row>37</xdr:row>
          <xdr:rowOff>685800</xdr:rowOff>
        </xdr:from>
        <xdr:to>
          <xdr:col>2</xdr:col>
          <xdr:colOff>1647825</xdr:colOff>
          <xdr:row>37</xdr:row>
          <xdr:rowOff>1371600</xdr:rowOff>
        </xdr:to>
        <xdr:sp macro="" textlink="">
          <xdr:nvSpPr>
            <xdr:cNvPr id="3073" name="Object 1" hidden="1">
              <a:extLst>
                <a:ext uri="{63B3BB69-23CF-44E3-9099-C40C66FF867C}">
                  <a14:compatExt spid="_x0000_s3073"/>
                </a:ext>
                <a:ext uri="{FF2B5EF4-FFF2-40B4-BE49-F238E27FC236}">
                  <a16:creationId xmlns:a16="http://schemas.microsoft.com/office/drawing/2014/main" id="{283874B7-C636-7C18-BF23-6639D183907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prstDash val="solid"/>
              <a:miter lim="800000"/>
              <a:headEnd/>
              <a:tailEnd type="none" w="med" len="med"/>
            </a:ln>
            <a:effectLst/>
            <a:extLs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30</xdr:row>
          <xdr:rowOff>381000</xdr:rowOff>
        </xdr:from>
        <xdr:to>
          <xdr:col>2</xdr:col>
          <xdr:colOff>1238250</xdr:colOff>
          <xdr:row>30</xdr:row>
          <xdr:rowOff>1066800</xdr:rowOff>
        </xdr:to>
        <xdr:sp macro="" textlink="">
          <xdr:nvSpPr>
            <xdr:cNvPr id="3074" name="Object 2" hidden="1">
              <a:extLst>
                <a:ext uri="{63B3BB69-23CF-44E3-9099-C40C66FF867C}">
                  <a14:compatExt spid="_x0000_s3074"/>
                </a:ext>
                <a:ext uri="{FF2B5EF4-FFF2-40B4-BE49-F238E27FC236}">
                  <a16:creationId xmlns:a16="http://schemas.microsoft.com/office/drawing/2014/main" id="{5E0C7527-81C6-53EE-6320-A7C3EAA441E3}"/>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prstDash val="solid"/>
              <a:miter lim="800000"/>
              <a:headEnd/>
              <a:tailEnd type="none" w="med" len="med"/>
            </a:ln>
            <a:effectLst/>
            <a:extLs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23</xdr:row>
          <xdr:rowOff>561975</xdr:rowOff>
        </xdr:from>
        <xdr:to>
          <xdr:col>2</xdr:col>
          <xdr:colOff>1095375</xdr:colOff>
          <xdr:row>23</xdr:row>
          <xdr:rowOff>1247775</xdr:rowOff>
        </xdr:to>
        <xdr:sp macro="" textlink="">
          <xdr:nvSpPr>
            <xdr:cNvPr id="3075" name="Object 3" hidden="1">
              <a:extLst>
                <a:ext uri="{63B3BB69-23CF-44E3-9099-C40C66FF867C}">
                  <a14:compatExt spid="_x0000_s3075"/>
                </a:ext>
                <a:ext uri="{FF2B5EF4-FFF2-40B4-BE49-F238E27FC236}">
                  <a16:creationId xmlns:a16="http://schemas.microsoft.com/office/drawing/2014/main" id="{6FF83EE4-045D-44B1-2514-44AB04C45502}"/>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prstDash val="solid"/>
              <a:miter lim="800000"/>
              <a:headEnd/>
              <a:tailEnd type="none" w="med" len="med"/>
            </a:ln>
            <a:effectLst/>
            <a:extLs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819150</xdr:colOff>
          <xdr:row>23</xdr:row>
          <xdr:rowOff>762000</xdr:rowOff>
        </xdr:from>
        <xdr:to>
          <xdr:col>6</xdr:col>
          <xdr:colOff>1733550</xdr:colOff>
          <xdr:row>23</xdr:row>
          <xdr:rowOff>1447800</xdr:rowOff>
        </xdr:to>
        <xdr:sp macro="" textlink="">
          <xdr:nvSpPr>
            <xdr:cNvPr id="3078" name="Object 6" hidden="1">
              <a:extLst>
                <a:ext uri="{63B3BB69-23CF-44E3-9099-C40C66FF867C}">
                  <a14:compatExt spid="_x0000_s3078"/>
                </a:ext>
                <a:ext uri="{FF2B5EF4-FFF2-40B4-BE49-F238E27FC236}">
                  <a16:creationId xmlns:a16="http://schemas.microsoft.com/office/drawing/2014/main" id="{3740EBAE-8BEE-0208-A78C-0AA8E46E68AC}"/>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prstDash val="solid"/>
              <a:miter lim="800000"/>
              <a:headEnd/>
              <a:tailEnd type="none" w="med" len="med"/>
            </a:ln>
            <a:effectLst/>
            <a:extLs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absoluteAnchor>
    <xdr:pos x="358587" y="7620"/>
    <xdr:ext cx="6658855" cy="903826"/>
    <xdr:grpSp>
      <xdr:nvGrpSpPr>
        <xdr:cNvPr id="2" name="Group 1">
          <a:extLst>
            <a:ext uri="{FF2B5EF4-FFF2-40B4-BE49-F238E27FC236}">
              <a16:creationId xmlns:a16="http://schemas.microsoft.com/office/drawing/2014/main" id="{00000000-0008-0000-0300-000002000000}"/>
            </a:ext>
          </a:extLst>
        </xdr:cNvPr>
        <xdr:cNvGrpSpPr>
          <a:grpSpLocks noChangeAspect="1"/>
        </xdr:cNvGrpSpPr>
      </xdr:nvGrpSpPr>
      <xdr:grpSpPr>
        <a:xfrm>
          <a:off x="358587" y="7620"/>
          <a:ext cx="6658855" cy="903826"/>
          <a:chOff x="68035" y="68037"/>
          <a:chExt cx="6881815" cy="922244"/>
        </a:xfrm>
      </xdr:grpSpPr>
      <xdr:sp macro="" textlink="">
        <xdr:nvSpPr>
          <xdr:cNvPr id="3" name="TextBox 2">
            <a:extLst>
              <a:ext uri="{FF2B5EF4-FFF2-40B4-BE49-F238E27FC236}">
                <a16:creationId xmlns:a16="http://schemas.microsoft.com/office/drawing/2014/main" id="{00000000-0008-0000-0300-000003000000}"/>
              </a:ext>
            </a:extLst>
          </xdr:cNvPr>
          <xdr:cNvSpPr txBox="1"/>
        </xdr:nvSpPr>
        <xdr:spPr>
          <a:xfrm>
            <a:off x="1128454" y="122568"/>
            <a:ext cx="5821396" cy="8615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2400" b="1" i="0">
                <a:solidFill>
                  <a:schemeClr val="bg1"/>
                </a:solidFill>
              </a:rPr>
              <a:t>Subcontractors</a:t>
            </a:r>
            <a:endParaRPr lang="en-AU" sz="2400" b="0" i="0">
              <a:solidFill>
                <a:schemeClr val="bg1"/>
              </a:solidFill>
            </a:endParaRPr>
          </a:p>
          <a:p>
            <a:r>
              <a:rPr lang="en-AU" sz="2000" b="0" i="0">
                <a:solidFill>
                  <a:schemeClr val="bg1"/>
                </a:solidFill>
              </a:rPr>
              <a:t>Local Benefits Schedule</a:t>
            </a:r>
          </a:p>
        </xdr:txBody>
      </xdr:sp>
      <xdr:pic>
        <xdr:nvPicPr>
          <xdr:cNvPr id="4" name="Picture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035" y="68037"/>
            <a:ext cx="832596" cy="922244"/>
          </a:xfrm>
          <a:prstGeom prst="rect">
            <a:avLst/>
          </a:prstGeom>
        </xdr:spPr>
      </xdr:pic>
    </xdr:grpSp>
    <xdr:clientData/>
  </xdr:absoluteAnchor>
</xdr:wsDr>
</file>

<file path=xl/drawings/drawing5.xml><?xml version="1.0" encoding="utf-8"?>
<xdr:wsDr xmlns:xdr="http://schemas.openxmlformats.org/drawingml/2006/spreadsheetDrawing" xmlns:a="http://schemas.openxmlformats.org/drawingml/2006/main">
  <xdr:twoCellAnchor>
    <xdr:from>
      <xdr:col>6</xdr:col>
      <xdr:colOff>225877</xdr:colOff>
      <xdr:row>9</xdr:row>
      <xdr:rowOff>28575</xdr:rowOff>
    </xdr:from>
    <xdr:to>
      <xdr:col>6</xdr:col>
      <xdr:colOff>1900237</xdr:colOff>
      <xdr:row>24</xdr:row>
      <xdr:rowOff>238125</xdr:rowOff>
    </xdr:to>
    <xdr:sp macro="" textlink="">
      <xdr:nvSpPr>
        <xdr:cNvPr id="3" name="Right Bracket 2">
          <a:extLst>
            <a:ext uri="{FF2B5EF4-FFF2-40B4-BE49-F238E27FC236}">
              <a16:creationId xmlns:a16="http://schemas.microsoft.com/office/drawing/2014/main" id="{00000000-0008-0000-0400-000003000000}"/>
            </a:ext>
          </a:extLst>
        </xdr:cNvPr>
        <xdr:cNvSpPr/>
      </xdr:nvSpPr>
      <xdr:spPr>
        <a:xfrm>
          <a:off x="13760902" y="5248275"/>
          <a:ext cx="1674360" cy="8277225"/>
        </a:xfrm>
        <a:prstGeom prst="rightBracket">
          <a:avLst/>
        </a:prstGeom>
      </xdr:spPr>
      <xdr:style>
        <a:lnRef idx="2">
          <a:schemeClr val="accent1"/>
        </a:lnRef>
        <a:fillRef idx="0">
          <a:schemeClr val="accent1"/>
        </a:fillRef>
        <a:effectRef idx="1">
          <a:schemeClr val="accent1"/>
        </a:effectRef>
        <a:fontRef idx="minor">
          <a:schemeClr val="tx1"/>
        </a:fontRef>
      </xdr:style>
      <xdr:txBody>
        <a:bodyPr vertOverflow="clip" horzOverflow="clip" rtlCol="0" anchor="t"/>
        <a:lstStyle/>
        <a:p>
          <a:pPr algn="l"/>
          <a:r>
            <a:rPr lang="en-AU" sz="2400" b="1"/>
            <a:t>LOCAL</a:t>
          </a:r>
        </a:p>
      </xdr:txBody>
    </xdr:sp>
    <xdr:clientData/>
  </xdr:twoCellAnchor>
  <xdr:twoCellAnchor>
    <xdr:from>
      <xdr:col>9</xdr:col>
      <xdr:colOff>653144</xdr:colOff>
      <xdr:row>26</xdr:row>
      <xdr:rowOff>238125</xdr:rowOff>
    </xdr:from>
    <xdr:to>
      <xdr:col>10</xdr:col>
      <xdr:colOff>476250</xdr:colOff>
      <xdr:row>46</xdr:row>
      <xdr:rowOff>0</xdr:rowOff>
    </xdr:to>
    <xdr:sp macro="" textlink="">
      <xdr:nvSpPr>
        <xdr:cNvPr id="4" name="Right Bracket 3">
          <a:extLst>
            <a:ext uri="{FF2B5EF4-FFF2-40B4-BE49-F238E27FC236}">
              <a16:creationId xmlns:a16="http://schemas.microsoft.com/office/drawing/2014/main" id="{00000000-0008-0000-0400-000004000000}"/>
            </a:ext>
          </a:extLst>
        </xdr:cNvPr>
        <xdr:cNvSpPr/>
      </xdr:nvSpPr>
      <xdr:spPr>
        <a:xfrm>
          <a:off x="18869707" y="13858875"/>
          <a:ext cx="1823356" cy="154781250"/>
        </a:xfrm>
        <a:prstGeom prst="rightBracket">
          <a:avLst/>
        </a:prstGeom>
      </xdr:spPr>
      <xdr:style>
        <a:lnRef idx="2">
          <a:schemeClr val="accent1"/>
        </a:lnRef>
        <a:fillRef idx="0">
          <a:schemeClr val="accent1"/>
        </a:fillRef>
        <a:effectRef idx="1">
          <a:schemeClr val="accent1"/>
        </a:effectRef>
        <a:fontRef idx="minor">
          <a:schemeClr val="tx1"/>
        </a:fontRef>
      </xdr:style>
      <xdr:txBody>
        <a:bodyPr vertOverflow="clip" horzOverflow="clip" rtlCol="0" anchor="t"/>
        <a:lstStyle/>
        <a:p>
          <a:pPr algn="l"/>
          <a:r>
            <a:rPr lang="en-AU" sz="2400" b="1"/>
            <a:t>Criteria Lookup</a:t>
          </a:r>
        </a:p>
      </xdr:txBody>
    </xdr: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oleObject" Target="../embeddings/oleObject3.bin"/><Relationship Id="rId13" Type="http://schemas.openxmlformats.org/officeDocument/2006/relationships/image" Target="../media/image6.emf"/><Relationship Id="rId3" Type="http://schemas.openxmlformats.org/officeDocument/2006/relationships/vmlDrawing" Target="../drawings/vmlDrawing1.vml"/><Relationship Id="rId7" Type="http://schemas.openxmlformats.org/officeDocument/2006/relationships/image" Target="../media/image3.emf"/><Relationship Id="rId12" Type="http://schemas.openxmlformats.org/officeDocument/2006/relationships/oleObject" Target="../embeddings/oleObject5.bin"/><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oleObject" Target="../embeddings/oleObject2.bin"/><Relationship Id="rId11" Type="http://schemas.openxmlformats.org/officeDocument/2006/relationships/image" Target="../media/image5.emf"/><Relationship Id="rId5" Type="http://schemas.openxmlformats.org/officeDocument/2006/relationships/image" Target="../media/image2.emf"/><Relationship Id="rId15" Type="http://schemas.openxmlformats.org/officeDocument/2006/relationships/image" Target="../media/image7.emf"/><Relationship Id="rId10" Type="http://schemas.openxmlformats.org/officeDocument/2006/relationships/oleObject" Target="../embeddings/oleObject4.bin"/><Relationship Id="rId4" Type="http://schemas.openxmlformats.org/officeDocument/2006/relationships/oleObject" Target="../embeddings/oleObject1.bin"/><Relationship Id="rId9" Type="http://schemas.openxmlformats.org/officeDocument/2006/relationships/image" Target="../media/image4.emf"/><Relationship Id="rId14" Type="http://schemas.openxmlformats.org/officeDocument/2006/relationships/oleObject" Target="../embeddings/oleObject6.bin"/></Relationships>
</file>

<file path=xl/worksheets/_rels/sheet3.xml.rels><?xml version="1.0" encoding="UTF-8" standalone="yes"?>
<Relationships xmlns="http://schemas.openxmlformats.org/package/2006/relationships"><Relationship Id="rId8" Type="http://schemas.openxmlformats.org/officeDocument/2006/relationships/oleObject" Target="../embeddings/oleObject9.bin"/><Relationship Id="rId3" Type="http://schemas.openxmlformats.org/officeDocument/2006/relationships/vmlDrawing" Target="../drawings/vmlDrawing2.vml"/><Relationship Id="rId7" Type="http://schemas.openxmlformats.org/officeDocument/2006/relationships/image" Target="../media/image9.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oleObject" Target="../embeddings/oleObject8.bin"/><Relationship Id="rId11" Type="http://schemas.openxmlformats.org/officeDocument/2006/relationships/image" Target="../media/image11.emf"/><Relationship Id="rId5" Type="http://schemas.openxmlformats.org/officeDocument/2006/relationships/image" Target="../media/image8.emf"/><Relationship Id="rId10" Type="http://schemas.openxmlformats.org/officeDocument/2006/relationships/oleObject" Target="../embeddings/oleObject10.bin"/><Relationship Id="rId4" Type="http://schemas.openxmlformats.org/officeDocument/2006/relationships/oleObject" Target="../embeddings/oleObject7.bin"/><Relationship Id="rId9" Type="http://schemas.openxmlformats.org/officeDocument/2006/relationships/image" Target="../media/image10.emf"/></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www.dsdsatsip.qld.gov.au/resources/dsdsatsip/work/atsip/business-economic-development/qipp/queensland-indigenous-procurement-policy.pdf" TargetMode="External"/><Relationship Id="rId1" Type="http://schemas.openxmlformats.org/officeDocument/2006/relationships/hyperlink" Target="https://www.forgov.qld.gov.au/__data/assets/pdf_file/0021/367023/queensland-procurement-policy-2023.pdf" TargetMode="External"/><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8A7C5E-E187-47DA-9ECA-9C725B6CD3A1}">
  <sheetPr codeName="Sheet1">
    <tabColor theme="5" tint="-0.249977111117893"/>
    <pageSetUpPr fitToPage="1"/>
  </sheetPr>
  <dimension ref="A1:XFB41"/>
  <sheetViews>
    <sheetView showGridLines="0" topLeftCell="A21" zoomScaleNormal="100" zoomScaleSheetLayoutView="100" workbookViewId="0">
      <selection activeCell="F12" sqref="F12"/>
    </sheetView>
  </sheetViews>
  <sheetFormatPr defaultColWidth="0" defaultRowHeight="14.25" zeroHeight="1" x14ac:dyDescent="0.2"/>
  <cols>
    <col min="1" max="1" width="0.7109375" style="3" customWidth="1"/>
    <col min="2" max="2" width="2.7109375" style="2" customWidth="1"/>
    <col min="3" max="5" width="40.85546875" style="1" customWidth="1"/>
    <col min="6" max="6" width="23.140625" style="2" customWidth="1"/>
    <col min="7" max="7" width="0.7109375" style="1" customWidth="1"/>
    <col min="8" max="8" width="7.140625" style="1" hidden="1"/>
    <col min="9" max="16382" width="9.140625" style="1" hidden="1"/>
    <col min="16383" max="16383" width="0.85546875" style="1" customWidth="1"/>
    <col min="16384" max="16384" width="1.7109375" style="1" customWidth="1"/>
  </cols>
  <sheetData>
    <row r="1" spans="1:18" s="15" customFormat="1" ht="20.100000000000001" customHeight="1" x14ac:dyDescent="0.2">
      <c r="A1" s="16"/>
      <c r="B1" s="59"/>
      <c r="C1" s="60"/>
      <c r="D1" s="60"/>
      <c r="E1" s="106" t="s">
        <v>202</v>
      </c>
      <c r="F1" s="107"/>
    </row>
    <row r="2" spans="1:18" ht="20.100000000000001" customHeight="1" x14ac:dyDescent="0.2">
      <c r="B2" s="61"/>
      <c r="C2" s="13"/>
      <c r="D2" s="13"/>
      <c r="E2" s="108"/>
      <c r="F2" s="109"/>
      <c r="H2" s="14"/>
    </row>
    <row r="3" spans="1:18" ht="20.100000000000001" customHeight="1" x14ac:dyDescent="0.2">
      <c r="A3" s="1"/>
      <c r="B3" s="61"/>
      <c r="C3" s="13"/>
      <c r="D3" s="13"/>
      <c r="E3" s="13"/>
      <c r="F3" s="62"/>
      <c r="H3" s="14"/>
    </row>
    <row r="4" spans="1:18" ht="20.100000000000001" customHeight="1" x14ac:dyDescent="0.2">
      <c r="A4" s="1"/>
      <c r="B4" s="61"/>
      <c r="C4" s="13"/>
      <c r="D4" s="13"/>
      <c r="E4" s="120" t="str">
        <f>IF($C$20="","",VLOOKUP($C$20,'Pick List'!$A$4:$B$7,2,FALSE))</f>
        <v>ContractAS4300</v>
      </c>
      <c r="F4" s="121"/>
      <c r="I4" s="2"/>
      <c r="J4" s="2"/>
      <c r="K4" s="2"/>
      <c r="L4" s="2"/>
      <c r="M4" s="2"/>
      <c r="N4" s="2"/>
      <c r="O4" s="2"/>
      <c r="P4" s="2"/>
      <c r="Q4" s="2"/>
      <c r="R4" s="2"/>
    </row>
    <row r="5" spans="1:18" customFormat="1" ht="20.100000000000001" customHeight="1" x14ac:dyDescent="0.25"/>
    <row r="6" spans="1:18" ht="54" customHeight="1" x14ac:dyDescent="0.2">
      <c r="A6" s="1"/>
      <c r="B6" s="12"/>
      <c r="C6" s="124" t="s">
        <v>0</v>
      </c>
      <c r="D6" s="124"/>
      <c r="E6" s="124"/>
      <c r="F6" s="11"/>
    </row>
    <row r="7" spans="1:18" ht="42.6" customHeight="1" x14ac:dyDescent="0.2">
      <c r="C7" s="124" t="s">
        <v>1</v>
      </c>
      <c r="D7" s="124"/>
      <c r="E7" s="124"/>
      <c r="F7" s="11"/>
    </row>
    <row r="8" spans="1:18" ht="30.75" customHeight="1" x14ac:dyDescent="0.2">
      <c r="C8" s="10" t="s">
        <v>2</v>
      </c>
      <c r="D8" s="11"/>
      <c r="E8" s="10" t="s">
        <v>3</v>
      </c>
      <c r="F8" s="11"/>
    </row>
    <row r="9" spans="1:18" ht="29.1" customHeight="1" x14ac:dyDescent="0.2">
      <c r="C9" s="122" t="s">
        <v>205</v>
      </c>
      <c r="D9" s="123"/>
      <c r="E9" s="9" t="s">
        <v>206</v>
      </c>
      <c r="F9" s="11"/>
    </row>
    <row r="10" spans="1:18" ht="30.2" customHeight="1" thickBot="1" x14ac:dyDescent="0.3">
      <c r="C10"/>
      <c r="D10"/>
      <c r="E10"/>
      <c r="F10" s="11"/>
    </row>
    <row r="11" spans="1:18" ht="73.5" customHeight="1" thickBot="1" x14ac:dyDescent="0.25">
      <c r="B11" s="1"/>
      <c r="C11" s="110" t="s">
        <v>4</v>
      </c>
      <c r="D11" s="111"/>
      <c r="E11" s="112"/>
      <c r="F11" s="3"/>
    </row>
    <row r="12" spans="1:18" ht="35.25" customHeight="1" x14ac:dyDescent="0.2">
      <c r="C12" s="11"/>
      <c r="D12" s="11"/>
      <c r="E12" s="100"/>
      <c r="F12" s="11"/>
    </row>
    <row r="13" spans="1:18" ht="30.75" customHeight="1" x14ac:dyDescent="0.3">
      <c r="B13" s="68"/>
      <c r="C13" s="63" t="s">
        <v>5</v>
      </c>
      <c r="D13" s="11"/>
      <c r="E13" s="101"/>
      <c r="F13" s="11"/>
    </row>
    <row r="14" spans="1:18" ht="30.75" customHeight="1" x14ac:dyDescent="0.2">
      <c r="C14" s="10" t="s">
        <v>6</v>
      </c>
      <c r="D14" s="10" t="s">
        <v>7</v>
      </c>
      <c r="E14" s="101"/>
      <c r="F14" s="11"/>
    </row>
    <row r="15" spans="1:18" ht="29.1" customHeight="1" x14ac:dyDescent="0.2">
      <c r="C15" s="67" t="s">
        <v>200</v>
      </c>
      <c r="D15" s="72" t="s">
        <v>201</v>
      </c>
      <c r="E15" s="101"/>
      <c r="F15" s="11"/>
    </row>
    <row r="16" spans="1:18" ht="21.75" customHeight="1" x14ac:dyDescent="0.2">
      <c r="C16" s="10" t="s">
        <v>8</v>
      </c>
      <c r="D16" s="10" t="s">
        <v>9</v>
      </c>
      <c r="E16" s="11"/>
      <c r="F16" s="11"/>
    </row>
    <row r="17" spans="1:18" ht="29.1" customHeight="1" x14ac:dyDescent="0.2">
      <c r="C17" s="67" t="s">
        <v>203</v>
      </c>
      <c r="D17" s="119" t="s">
        <v>204</v>
      </c>
      <c r="E17" s="119"/>
      <c r="F17" s="11"/>
    </row>
    <row r="18" spans="1:18" ht="26.1" customHeight="1" x14ac:dyDescent="0.2">
      <c r="B18" s="3"/>
      <c r="C18" s="3"/>
      <c r="D18" s="3"/>
      <c r="E18" s="125"/>
      <c r="F18" s="1"/>
    </row>
    <row r="19" spans="1:18" ht="26.1" customHeight="1" x14ac:dyDescent="0.2">
      <c r="B19" s="1"/>
      <c r="C19" s="8" t="s">
        <v>10</v>
      </c>
      <c r="D19" s="7"/>
      <c r="E19" s="126"/>
      <c r="G19" s="2"/>
      <c r="H19" s="2"/>
      <c r="I19" s="2"/>
    </row>
    <row r="20" spans="1:18" ht="29.1" customHeight="1" x14ac:dyDescent="0.2">
      <c r="B20" s="1"/>
      <c r="C20" s="113" t="s">
        <v>86</v>
      </c>
      <c r="D20" s="114"/>
      <c r="E20" s="115"/>
      <c r="G20" s="2"/>
      <c r="H20" s="2"/>
      <c r="I20" s="2"/>
    </row>
    <row r="21" spans="1:18" ht="245.1" customHeight="1" x14ac:dyDescent="0.2">
      <c r="B21" s="5"/>
      <c r="C21" s="116" t="s">
        <v>11</v>
      </c>
      <c r="D21" s="117"/>
      <c r="E21" s="118"/>
      <c r="F21" s="69"/>
      <c r="G21" s="2"/>
      <c r="H21" s="2"/>
      <c r="I21" s="2"/>
    </row>
    <row r="22" spans="1:18" x14ac:dyDescent="0.2">
      <c r="C22" s="70"/>
      <c r="D22" s="70"/>
      <c r="E22" s="70"/>
    </row>
    <row r="23" spans="1:18" x14ac:dyDescent="0.2">
      <c r="B23" s="5"/>
      <c r="C23" s="6"/>
      <c r="D23" s="6"/>
      <c r="E23" s="6"/>
      <c r="F23" s="5"/>
    </row>
    <row r="24" spans="1:18" ht="8.25" customHeight="1" x14ac:dyDescent="0.2">
      <c r="B24" s="5"/>
      <c r="C24" s="6"/>
      <c r="D24" s="6"/>
      <c r="E24" s="6"/>
      <c r="F24" s="5"/>
    </row>
    <row r="26" spans="1:18" s="2" customFormat="1" hidden="1" x14ac:dyDescent="0.2">
      <c r="A26" s="3"/>
      <c r="C26" s="1"/>
      <c r="D26" s="1"/>
      <c r="E26" s="1"/>
      <c r="G26" s="1"/>
      <c r="H26" s="1"/>
      <c r="I26" s="1"/>
      <c r="J26" s="1"/>
      <c r="K26" s="1"/>
      <c r="L26" s="1"/>
      <c r="M26" s="1"/>
      <c r="N26" s="1"/>
      <c r="O26" s="1"/>
      <c r="P26" s="1"/>
      <c r="Q26" s="1"/>
      <c r="R26" s="1"/>
    </row>
    <row r="27" spans="1:18" s="2" customFormat="1" hidden="1" x14ac:dyDescent="0.2">
      <c r="A27" s="3"/>
      <c r="C27" s="1"/>
      <c r="D27" s="1"/>
      <c r="E27" s="1"/>
      <c r="G27" s="1"/>
      <c r="H27" s="1"/>
      <c r="I27" s="1"/>
      <c r="J27" s="1"/>
      <c r="K27" s="1"/>
      <c r="L27" s="1"/>
      <c r="M27" s="1"/>
      <c r="N27" s="1"/>
      <c r="O27" s="1"/>
      <c r="P27" s="1"/>
      <c r="Q27" s="1"/>
      <c r="R27" s="1"/>
    </row>
    <row r="28" spans="1:18" s="2" customFormat="1" ht="12.75" hidden="1" x14ac:dyDescent="0.25">
      <c r="A28" s="4"/>
      <c r="C28" s="1"/>
      <c r="D28" s="1"/>
      <c r="E28" s="1"/>
      <c r="G28" s="1"/>
      <c r="H28" s="1"/>
      <c r="I28" s="1"/>
      <c r="J28" s="1"/>
      <c r="K28" s="1"/>
      <c r="L28" s="1"/>
      <c r="M28" s="1"/>
      <c r="N28" s="1"/>
      <c r="O28" s="1"/>
      <c r="P28" s="1"/>
      <c r="Q28" s="1"/>
      <c r="R28" s="1"/>
    </row>
    <row r="29" spans="1:18" s="2" customFormat="1" hidden="1" x14ac:dyDescent="0.2">
      <c r="A29" s="3"/>
      <c r="C29" s="1"/>
      <c r="D29" s="1"/>
      <c r="E29" s="1"/>
      <c r="G29" s="1"/>
      <c r="H29" s="1"/>
      <c r="I29" s="1"/>
      <c r="J29" s="1"/>
      <c r="K29" s="1"/>
      <c r="L29" s="1"/>
      <c r="M29" s="1"/>
      <c r="N29" s="1"/>
      <c r="O29" s="1"/>
      <c r="P29" s="1"/>
      <c r="Q29" s="1"/>
      <c r="R29" s="1"/>
    </row>
    <row r="30" spans="1:18" s="2" customFormat="1" hidden="1" x14ac:dyDescent="0.2">
      <c r="A30" s="3"/>
      <c r="C30" s="1"/>
      <c r="D30" s="1"/>
      <c r="E30" s="1"/>
      <c r="G30" s="1"/>
      <c r="H30" s="1"/>
      <c r="I30" s="1"/>
      <c r="J30" s="1"/>
      <c r="K30" s="1"/>
      <c r="L30" s="1"/>
      <c r="M30" s="1"/>
      <c r="N30" s="1"/>
      <c r="O30" s="1"/>
      <c r="P30" s="1"/>
      <c r="Q30" s="1"/>
      <c r="R30" s="1"/>
    </row>
    <row r="31" spans="1:18" s="2" customFormat="1" hidden="1" x14ac:dyDescent="0.2">
      <c r="A31" s="3"/>
      <c r="C31" s="1"/>
      <c r="D31" s="1"/>
      <c r="E31" s="1"/>
      <c r="G31" s="1"/>
      <c r="H31" s="1"/>
      <c r="I31" s="1"/>
      <c r="J31" s="1"/>
      <c r="K31" s="1"/>
      <c r="L31" s="1"/>
      <c r="M31" s="1"/>
      <c r="N31" s="1"/>
      <c r="O31" s="1"/>
      <c r="P31" s="1"/>
      <c r="Q31" s="1"/>
      <c r="R31" s="1"/>
    </row>
    <row r="32" spans="1:18" s="2" customFormat="1" hidden="1" x14ac:dyDescent="0.2">
      <c r="A32" s="3"/>
      <c r="C32" s="1"/>
      <c r="D32" s="1"/>
      <c r="E32" s="1"/>
      <c r="G32" s="1"/>
      <c r="H32" s="1"/>
      <c r="I32" s="1"/>
      <c r="J32" s="1"/>
      <c r="K32" s="1"/>
      <c r="L32" s="1"/>
      <c r="M32" s="1"/>
      <c r="N32" s="1"/>
      <c r="O32" s="1"/>
      <c r="P32" s="1"/>
      <c r="Q32" s="1"/>
      <c r="R32" s="1"/>
    </row>
    <row r="33" spans="1:18" s="2" customFormat="1" hidden="1" x14ac:dyDescent="0.2">
      <c r="A33" s="3"/>
      <c r="C33" s="1"/>
      <c r="D33" s="1"/>
      <c r="E33" s="1"/>
      <c r="G33" s="1"/>
      <c r="H33" s="1"/>
      <c r="I33" s="1"/>
      <c r="J33" s="1"/>
      <c r="K33" s="1"/>
      <c r="L33" s="1"/>
      <c r="M33" s="1"/>
      <c r="N33" s="1"/>
      <c r="O33" s="1"/>
      <c r="P33" s="1"/>
      <c r="Q33" s="1"/>
      <c r="R33" s="1"/>
    </row>
    <row r="34" spans="1:18" s="2" customFormat="1" hidden="1" x14ac:dyDescent="0.2">
      <c r="A34" s="3"/>
      <c r="C34" s="1"/>
      <c r="D34" s="1"/>
      <c r="E34" s="1"/>
      <c r="G34" s="1"/>
      <c r="H34" s="1"/>
      <c r="I34" s="1"/>
      <c r="J34" s="1"/>
      <c r="K34" s="1"/>
      <c r="L34" s="1"/>
      <c r="M34" s="1"/>
      <c r="N34" s="1"/>
      <c r="O34" s="1"/>
      <c r="P34" s="1"/>
      <c r="Q34" s="1"/>
      <c r="R34" s="1"/>
    </row>
    <row r="35" spans="1:18" s="2" customFormat="1" hidden="1" x14ac:dyDescent="0.2">
      <c r="A35" s="3"/>
      <c r="C35" s="1"/>
      <c r="D35" s="1"/>
      <c r="E35" s="1"/>
      <c r="G35" s="1"/>
      <c r="H35" s="1"/>
      <c r="I35" s="1"/>
      <c r="J35" s="1"/>
      <c r="K35" s="1"/>
      <c r="L35" s="1"/>
      <c r="M35" s="1"/>
      <c r="N35" s="1"/>
      <c r="O35" s="1"/>
      <c r="P35" s="1"/>
      <c r="Q35" s="1"/>
      <c r="R35" s="1"/>
    </row>
    <row r="36" spans="1:18" s="2" customFormat="1" hidden="1" x14ac:dyDescent="0.2">
      <c r="A36" s="3"/>
      <c r="C36" s="1"/>
      <c r="D36" s="1"/>
      <c r="E36" s="1"/>
      <c r="G36" s="1"/>
      <c r="H36" s="1"/>
      <c r="I36" s="1"/>
      <c r="J36" s="1"/>
      <c r="K36" s="1"/>
      <c r="L36" s="1"/>
      <c r="M36" s="1"/>
      <c r="N36" s="1"/>
      <c r="O36" s="1"/>
      <c r="P36" s="1"/>
      <c r="Q36" s="1"/>
      <c r="R36" s="1"/>
    </row>
    <row r="37" spans="1:18" s="2" customFormat="1" hidden="1" x14ac:dyDescent="0.2">
      <c r="A37" s="3"/>
      <c r="C37" s="1"/>
      <c r="D37" s="1"/>
      <c r="E37" s="1"/>
      <c r="G37" s="1"/>
      <c r="H37" s="1"/>
      <c r="I37" s="1"/>
      <c r="J37" s="1"/>
      <c r="K37" s="1"/>
      <c r="L37" s="1"/>
      <c r="M37" s="1"/>
      <c r="N37" s="1"/>
      <c r="O37" s="1"/>
      <c r="P37" s="1"/>
      <c r="Q37" s="1"/>
      <c r="R37" s="1"/>
    </row>
    <row r="38" spans="1:18" s="2" customFormat="1" hidden="1" x14ac:dyDescent="0.2">
      <c r="A38" s="3"/>
      <c r="C38" s="1"/>
      <c r="D38" s="1"/>
      <c r="E38" s="1"/>
      <c r="G38" s="1"/>
      <c r="H38" s="1"/>
      <c r="I38" s="1"/>
      <c r="J38" s="1"/>
      <c r="K38" s="1"/>
      <c r="L38" s="1"/>
      <c r="M38" s="1"/>
      <c r="N38" s="1"/>
      <c r="O38" s="1"/>
      <c r="P38" s="1"/>
      <c r="Q38" s="1"/>
      <c r="R38" s="1"/>
    </row>
    <row r="39" spans="1:18" s="2" customFormat="1" hidden="1" x14ac:dyDescent="0.2">
      <c r="A39" s="3"/>
      <c r="C39" s="1"/>
      <c r="D39" s="1"/>
      <c r="E39" s="1"/>
      <c r="G39" s="1"/>
      <c r="H39" s="1"/>
      <c r="I39" s="1"/>
      <c r="J39" s="1"/>
      <c r="K39" s="1"/>
      <c r="L39" s="1"/>
      <c r="M39" s="1"/>
      <c r="N39" s="1"/>
      <c r="O39" s="1"/>
      <c r="P39" s="1"/>
      <c r="Q39" s="1"/>
      <c r="R39" s="1"/>
    </row>
    <row r="40" spans="1:18" s="2" customFormat="1" hidden="1" x14ac:dyDescent="0.2">
      <c r="A40" s="3"/>
      <c r="C40" s="1"/>
      <c r="D40" s="1"/>
      <c r="E40" s="1"/>
      <c r="G40" s="1"/>
      <c r="H40" s="1"/>
      <c r="I40" s="1"/>
      <c r="J40" s="1"/>
      <c r="K40" s="1"/>
      <c r="L40" s="1"/>
      <c r="M40" s="1"/>
      <c r="N40" s="1"/>
      <c r="O40" s="1"/>
      <c r="P40" s="1"/>
      <c r="Q40" s="1"/>
      <c r="R40" s="1"/>
    </row>
    <row r="41" spans="1:18" s="2" customFormat="1" hidden="1" x14ac:dyDescent="0.2">
      <c r="A41" s="3"/>
      <c r="C41" s="1"/>
      <c r="D41" s="1"/>
      <c r="E41" s="1"/>
      <c r="G41" s="1"/>
      <c r="H41" s="1"/>
      <c r="I41" s="1"/>
      <c r="J41" s="1"/>
      <c r="K41" s="1"/>
      <c r="L41" s="1"/>
      <c r="M41" s="1"/>
      <c r="N41" s="1"/>
      <c r="O41" s="1"/>
      <c r="P41" s="1"/>
      <c r="Q41" s="1"/>
      <c r="R41" s="1"/>
    </row>
  </sheetData>
  <sheetProtection selectLockedCells="1"/>
  <mergeCells count="10">
    <mergeCell ref="E1:F2"/>
    <mergeCell ref="C11:E11"/>
    <mergeCell ref="C20:E20"/>
    <mergeCell ref="C21:E21"/>
    <mergeCell ref="D17:E17"/>
    <mergeCell ref="E4:F4"/>
    <mergeCell ref="C9:D9"/>
    <mergeCell ref="C6:E6"/>
    <mergeCell ref="C7:E7"/>
    <mergeCell ref="E18:E19"/>
  </mergeCells>
  <conditionalFormatting sqref="C15:D15">
    <cfRule type="expression" dxfId="27" priority="1">
      <formula>C15=""</formula>
    </cfRule>
  </conditionalFormatting>
  <conditionalFormatting sqref="C9:E9">
    <cfRule type="expression" dxfId="26" priority="5">
      <formula>C9=""</formula>
    </cfRule>
  </conditionalFormatting>
  <conditionalFormatting sqref="C17:E17">
    <cfRule type="expression" dxfId="25" priority="2">
      <formula>C17=""</formula>
    </cfRule>
  </conditionalFormatting>
  <conditionalFormatting sqref="C20:E20">
    <cfRule type="expression" dxfId="24" priority="8">
      <formula>$C$20=""</formula>
    </cfRule>
  </conditionalFormatting>
  <dataValidations count="1">
    <dataValidation type="list" allowBlank="1" showInputMessage="1" showErrorMessage="1" sqref="C20" xr:uid="{33609533-AE17-4521-8C2D-312C67B2EEE0}">
      <formula1>ContractTypes</formula1>
    </dataValidation>
  </dataValidations>
  <printOptions horizontalCentered="1"/>
  <pageMargins left="0.23622047244094491" right="0.23622047244094491" top="0.74803149606299213" bottom="0.74803149606299213" header="0.31496062992125984" footer="0.31496062992125984"/>
  <pageSetup paperSize="9" scale="67" orientation="portrait" r:id="rId1"/>
  <headerFooter>
    <oddHeader>&amp;F</oddHeader>
    <oddFooter>&amp;LQBuild
FRM718 Revision 08 (September 2023)&amp;C&amp;"-,Bold"&amp;A 
Confidential&amp;R&amp;P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D0CF5B-24E0-4AE1-BF98-46A9DDF4EC0E}">
  <sheetPr codeName="Sheet2">
    <pageSetUpPr fitToPage="1"/>
  </sheetPr>
  <dimension ref="A1:W37"/>
  <sheetViews>
    <sheetView showGridLines="0" topLeftCell="A30" zoomScaleNormal="100" zoomScaleSheetLayoutView="100" workbookViewId="0">
      <selection activeCell="C34" sqref="C34"/>
    </sheetView>
  </sheetViews>
  <sheetFormatPr defaultColWidth="0" defaultRowHeight="15" zeroHeight="1" x14ac:dyDescent="0.25"/>
  <cols>
    <col min="1" max="1" width="1.42578125" style="12" customWidth="1"/>
    <col min="2" max="2" width="5.28515625" style="12" customWidth="1"/>
    <col min="3" max="3" width="55.28515625" style="12" customWidth="1"/>
    <col min="4" max="4" width="2.140625" style="12" customWidth="1"/>
    <col min="5" max="5" width="5.28515625" style="12" customWidth="1"/>
    <col min="6" max="6" width="55.28515625" style="12" customWidth="1"/>
    <col min="7" max="7" width="2.140625" style="12" customWidth="1"/>
    <col min="8" max="8" width="5.28515625" style="12" customWidth="1"/>
    <col min="9" max="9" width="55.28515625" style="12" customWidth="1"/>
    <col min="10" max="10" width="1.140625" style="12" customWidth="1"/>
    <col min="11" max="11" width="17.85546875" hidden="1" customWidth="1"/>
    <col min="12" max="12" width="1.42578125" hidden="1" customWidth="1"/>
    <col min="13" max="23" width="0" hidden="1" customWidth="1"/>
    <col min="24" max="16384" width="8.85546875" hidden="1"/>
  </cols>
  <sheetData>
    <row r="1" spans="1:10" ht="18" x14ac:dyDescent="0.25">
      <c r="A1" s="16"/>
      <c r="B1" s="13"/>
      <c r="C1" s="13"/>
      <c r="D1" s="13"/>
      <c r="E1" s="73"/>
      <c r="F1" s="75"/>
      <c r="G1" s="13"/>
      <c r="H1" s="127" t="s">
        <v>202</v>
      </c>
      <c r="I1" s="108"/>
      <c r="J1" s="15"/>
    </row>
    <row r="2" spans="1:10" ht="22.5" customHeight="1" x14ac:dyDescent="0.25">
      <c r="A2" s="3"/>
      <c r="B2" s="13"/>
      <c r="C2" s="13"/>
      <c r="D2" s="13"/>
      <c r="E2" s="75"/>
      <c r="F2" s="75"/>
      <c r="G2" s="13"/>
      <c r="H2" s="108"/>
      <c r="I2" s="108"/>
      <c r="J2" s="1"/>
    </row>
    <row r="3" spans="1:10" ht="18.95" customHeight="1" x14ac:dyDescent="0.25">
      <c r="A3" s="1"/>
      <c r="B3" s="13"/>
      <c r="C3" s="13"/>
      <c r="D3" s="13"/>
      <c r="E3" s="13"/>
      <c r="F3" s="13"/>
      <c r="G3" s="13"/>
      <c r="H3" s="13"/>
      <c r="I3" s="13"/>
      <c r="J3" s="1"/>
    </row>
    <row r="4" spans="1:10" ht="25.5" customHeight="1" x14ac:dyDescent="0.25">
      <c r="A4" s="1"/>
      <c r="B4" s="13"/>
      <c r="C4" s="13"/>
      <c r="D4" s="13"/>
      <c r="E4" s="13"/>
      <c r="F4" s="13"/>
      <c r="G4" s="13"/>
      <c r="H4" s="13"/>
      <c r="I4" s="76" t="str">
        <f>Introduction!$E$4</f>
        <v>ContractAS4300</v>
      </c>
      <c r="J4" s="1"/>
    </row>
    <row r="5" spans="1:10" ht="19.899999999999999" customHeight="1" x14ac:dyDescent="0.25">
      <c r="A5" s="1"/>
      <c r="B5" s="128" t="str">
        <f>IF(Introduction!$C$20="","Contract Type",Introduction!$C$20)</f>
        <v xml:space="preserve">Tender Evaluation for AS 4300 General Conditions of Contract </v>
      </c>
      <c r="C5" s="128"/>
      <c r="D5" s="128"/>
      <c r="E5" s="128"/>
      <c r="F5" s="128"/>
      <c r="G5" s="28"/>
      <c r="H5" s="129" t="str">
        <f>"Project: "&amp;Introduction!$C$17&amp;" - "&amp;Introduction!$D$17</f>
        <v>Project: 93378DC1 - Document &amp; Construct -  9x1 Bed, , 4 x2 Bed Unit Complex ,8 Miles Ave &amp;1265 Riverway Drive, Kelso, Townsville QLD 4815</v>
      </c>
      <c r="I5" s="129"/>
      <c r="J5" s="1"/>
    </row>
    <row r="6" spans="1:10" ht="25.9" customHeight="1" x14ac:dyDescent="0.25">
      <c r="A6" s="27"/>
      <c r="B6" s="130" t="str">
        <f>"Tenderer Name: "&amp;Introduction!$C$9&amp;"          "&amp;"ABN: "&amp;Introduction!$E$9</f>
        <v xml:space="preserve">Tenderer Name: A.Gabrielli Constructions Pty Ltd           ABN: 29 088 090 279 </v>
      </c>
      <c r="C6" s="130"/>
      <c r="D6" s="130"/>
      <c r="E6" s="130"/>
      <c r="F6" s="130"/>
      <c r="G6" s="26"/>
      <c r="H6" s="129"/>
      <c r="I6" s="129"/>
      <c r="J6" s="25"/>
    </row>
    <row r="7" spans="1:10" x14ac:dyDescent="0.25"/>
    <row r="8" spans="1:10" ht="15.75" thickBot="1" x14ac:dyDescent="0.3">
      <c r="B8" s="24" t="s">
        <v>12</v>
      </c>
    </row>
    <row r="9" spans="1:10" ht="50.45" customHeight="1" thickBot="1" x14ac:dyDescent="0.3">
      <c r="B9" s="136" t="s">
        <v>13</v>
      </c>
      <c r="C9" s="137"/>
      <c r="D9" s="137"/>
      <c r="E9" s="137"/>
      <c r="F9" s="137"/>
      <c r="G9" s="137"/>
      <c r="H9" s="137"/>
      <c r="I9" s="138"/>
    </row>
    <row r="10" spans="1:10" x14ac:dyDescent="0.25"/>
    <row r="11" spans="1:10" x14ac:dyDescent="0.25">
      <c r="B11" s="22" t="s">
        <v>14</v>
      </c>
    </row>
    <row r="12" spans="1:10" x14ac:dyDescent="0.25">
      <c r="B12" s="21" t="s">
        <v>15</v>
      </c>
      <c r="C12" s="53" t="s">
        <v>16</v>
      </c>
      <c r="D12" s="135" t="s">
        <v>17</v>
      </c>
      <c r="E12" s="135"/>
      <c r="F12" s="135"/>
      <c r="G12" s="135" t="s">
        <v>18</v>
      </c>
      <c r="H12" s="135"/>
      <c r="I12" s="135"/>
    </row>
    <row r="13" spans="1:10" ht="163.5" customHeight="1" x14ac:dyDescent="0.25">
      <c r="B13" s="55">
        <v>1.1000000000000001</v>
      </c>
      <c r="C13" s="99" t="s">
        <v>138</v>
      </c>
      <c r="D13" s="131" t="str">
        <f>IF(C13="","",VLOOKUP(C13,'Pick List'!$A$66:$B$70,2,FALSE))</f>
        <v>Policy No:
Name of Insurer:
Expiry Date:
Insured Value:
Outstanding Claims (if any):</v>
      </c>
      <c r="E13" s="131"/>
      <c r="F13" s="131"/>
      <c r="G13" s="170" t="s">
        <v>207</v>
      </c>
      <c r="H13" s="133"/>
      <c r="I13" s="134"/>
    </row>
    <row r="14" spans="1:10" ht="159.75" customHeight="1" x14ac:dyDescent="0.25">
      <c r="B14" s="55">
        <v>1.2</v>
      </c>
      <c r="C14" s="99" t="s">
        <v>144</v>
      </c>
      <c r="D14" s="139" t="str">
        <f>IF(C14="","",VLOOKUP(C14,'Pick List'!$A$66:$B$70,2,FALSE))</f>
        <v>Policy No:
Name of Insurer:
Expiry Date:</v>
      </c>
      <c r="E14" s="140"/>
      <c r="F14" s="141"/>
      <c r="G14" s="170" t="s">
        <v>207</v>
      </c>
      <c r="H14" s="133"/>
      <c r="I14" s="134"/>
    </row>
    <row r="15" spans="1:10" ht="149.25" customHeight="1" x14ac:dyDescent="0.25">
      <c r="B15" s="55">
        <v>1.3</v>
      </c>
      <c r="C15" s="99" t="s">
        <v>150</v>
      </c>
      <c r="D15" s="139" t="str">
        <f>IF(C15="","",VLOOKUP(C15,'Pick List'!$A$66:$B$70,2,FALSE))</f>
        <v>Policy No:
Name of Insurer:
Expiry Date:
Insured Value:
Outstanding Claims (if any):</v>
      </c>
      <c r="E15" s="140"/>
      <c r="F15" s="141"/>
      <c r="G15" s="170" t="s">
        <v>207</v>
      </c>
      <c r="H15" s="133"/>
      <c r="I15" s="134"/>
    </row>
    <row r="16" spans="1:10" x14ac:dyDescent="0.25"/>
    <row r="17" spans="1:10" x14ac:dyDescent="0.25">
      <c r="B17" s="22" t="s">
        <v>20</v>
      </c>
    </row>
    <row r="18" spans="1:10" ht="15" customHeight="1" x14ac:dyDescent="0.25">
      <c r="B18" s="21" t="s">
        <v>15</v>
      </c>
      <c r="C18" s="53" t="s">
        <v>21</v>
      </c>
      <c r="D18" s="135" t="s">
        <v>17</v>
      </c>
      <c r="E18" s="135"/>
      <c r="F18" s="135"/>
      <c r="G18" s="142" t="s">
        <v>22</v>
      </c>
      <c r="H18" s="143"/>
      <c r="I18" s="144"/>
    </row>
    <row r="19" spans="1:10" ht="162.75" customHeight="1" x14ac:dyDescent="0.25">
      <c r="B19" s="55">
        <v>2.2000000000000002</v>
      </c>
      <c r="C19" s="99" t="s">
        <v>146</v>
      </c>
      <c r="D19" s="131" t="str">
        <f>IF(C19="","",VLOOKUP(C19,'Pick List'!$D$66:$E$70,2,FALSE))</f>
        <v xml:space="preserve">Please confirm builder's licence type. Licence number is to be listed on the Offer Form.  </v>
      </c>
      <c r="E19" s="131"/>
      <c r="F19" s="131"/>
      <c r="G19" s="170" t="s">
        <v>207</v>
      </c>
      <c r="H19" s="133"/>
      <c r="I19" s="134"/>
    </row>
    <row r="20" spans="1:10" ht="139.5" customHeight="1" x14ac:dyDescent="0.25">
      <c r="B20" s="55">
        <v>2.2000000000000002</v>
      </c>
      <c r="C20" s="99" t="s">
        <v>151</v>
      </c>
      <c r="D20" s="131" t="str">
        <f>IF(C20="","",VLOOKUP(C20,'Pick List'!$D$66:$E$70,2,FALSE))</f>
        <v>PQC number to be specified on the Offer Form.</v>
      </c>
      <c r="E20" s="131"/>
      <c r="F20" s="131"/>
      <c r="G20" s="170" t="s">
        <v>207</v>
      </c>
      <c r="H20" s="133"/>
      <c r="I20" s="134"/>
    </row>
    <row r="21" spans="1:10" x14ac:dyDescent="0.25"/>
    <row r="22" spans="1:10" x14ac:dyDescent="0.25">
      <c r="B22" s="22" t="s">
        <v>23</v>
      </c>
    </row>
    <row r="23" spans="1:10" x14ac:dyDescent="0.25">
      <c r="B23" s="21" t="s">
        <v>15</v>
      </c>
      <c r="C23" s="53" t="s">
        <v>24</v>
      </c>
      <c r="D23" s="135" t="s">
        <v>17</v>
      </c>
      <c r="E23" s="135"/>
      <c r="F23" s="135"/>
      <c r="G23" s="135" t="s">
        <v>25</v>
      </c>
      <c r="H23" s="135"/>
      <c r="I23" s="135"/>
    </row>
    <row r="24" spans="1:10" ht="39.950000000000003" customHeight="1" x14ac:dyDescent="0.25">
      <c r="B24" s="55">
        <v>3.1</v>
      </c>
      <c r="C24" s="99" t="s">
        <v>134</v>
      </c>
      <c r="D24" s="131" t="str">
        <f>IF(C24="","",VLOOKUP(C24,'Pick List'!$G$66:$H$70,2,FALSE))</f>
        <v>Not Applicable</v>
      </c>
      <c r="E24" s="131"/>
      <c r="F24" s="131"/>
      <c r="G24" s="132"/>
      <c r="H24" s="133"/>
      <c r="I24" s="134"/>
    </row>
    <row r="25" spans="1:10" ht="39.950000000000003" customHeight="1" x14ac:dyDescent="0.25">
      <c r="B25" s="55">
        <v>3.2</v>
      </c>
      <c r="C25" s="99" t="s">
        <v>134</v>
      </c>
      <c r="D25" s="131" t="str">
        <f>IF(C25="","",VLOOKUP(C25,'Pick List'!$G$66:$H$70,2,FALSE))</f>
        <v>Not Applicable</v>
      </c>
      <c r="E25" s="131"/>
      <c r="F25" s="131"/>
      <c r="G25" s="132"/>
      <c r="H25" s="133"/>
      <c r="I25" s="134"/>
    </row>
    <row r="26" spans="1:10" ht="39.950000000000003" customHeight="1" x14ac:dyDescent="0.25">
      <c r="B26" s="55">
        <v>3.3</v>
      </c>
      <c r="C26" s="99" t="s">
        <v>134</v>
      </c>
      <c r="D26" s="131" t="str">
        <f>IF(C26="","",VLOOKUP(C26,'Pick List'!$G$66:$H$70,2,FALSE))</f>
        <v>Not Applicable</v>
      </c>
      <c r="E26" s="131"/>
      <c r="F26" s="131"/>
      <c r="G26" s="132"/>
      <c r="H26" s="133"/>
      <c r="I26" s="134"/>
    </row>
    <row r="27" spans="1:10" x14ac:dyDescent="0.25">
      <c r="B27" s="22"/>
    </row>
    <row r="28" spans="1:10" x14ac:dyDescent="0.25">
      <c r="B28" s="22" t="s">
        <v>26</v>
      </c>
    </row>
    <row r="29" spans="1:10" ht="18" customHeight="1" x14ac:dyDescent="0.25">
      <c r="B29" s="21">
        <v>2</v>
      </c>
      <c r="C29" s="20" t="s">
        <v>27</v>
      </c>
      <c r="E29" s="21">
        <v>3</v>
      </c>
      <c r="F29" s="20" t="s">
        <v>27</v>
      </c>
      <c r="H29" s="21">
        <v>4</v>
      </c>
      <c r="I29" s="20" t="s">
        <v>27</v>
      </c>
    </row>
    <row r="30" spans="1:10" ht="27" customHeight="1" x14ac:dyDescent="0.25">
      <c r="B30" s="52"/>
      <c r="C30" s="23" t="s">
        <v>126</v>
      </c>
      <c r="E30" s="52"/>
      <c r="F30" s="23" t="s">
        <v>134</v>
      </c>
      <c r="H30" s="52"/>
      <c r="I30" s="23" t="s">
        <v>134</v>
      </c>
    </row>
    <row r="31" spans="1:10" ht="227.25" customHeight="1" x14ac:dyDescent="0.25">
      <c r="B31" s="57"/>
      <c r="C31" s="97" t="str">
        <f>IFERROR(VLOOKUP(C30,'Pick List'!$A$53:$B$60,2,FALSE),"")</f>
        <v>Robust safety management processes/practices in place – tenderers are to provide a template of their Safety Management Plan and information regarding the methodology to be used in preparing a site/project specific Safety Management Plan (and submitting when required) should they be awarded the works.</v>
      </c>
      <c r="E31" s="57"/>
      <c r="F31" s="97" t="str">
        <f>IFERROR(VLOOKUP(F30,'Pick List'!$A$53:$B$60,2,FALSE),"")</f>
        <v>Not Applicable</v>
      </c>
      <c r="H31" s="57"/>
      <c r="I31" s="97" t="str">
        <f>IFERROR(VLOOKUP(I30,'Pick List'!$A$53:$B$60,2,FALSE),"")</f>
        <v>Not Applicable</v>
      </c>
    </row>
    <row r="32" spans="1:10" ht="21.6" customHeight="1" x14ac:dyDescent="0.25">
      <c r="A32"/>
      <c r="B32" s="64"/>
      <c r="C32" s="64"/>
      <c r="D32"/>
      <c r="E32" s="64"/>
      <c r="F32" s="64"/>
      <c r="G32"/>
      <c r="H32" s="64"/>
      <c r="I32" s="64"/>
      <c r="J32"/>
    </row>
    <row r="33" spans="2:9" ht="18" customHeight="1" x14ac:dyDescent="0.25">
      <c r="B33" s="54">
        <v>2.1</v>
      </c>
      <c r="C33" s="17" t="s">
        <v>28</v>
      </c>
      <c r="E33" s="54">
        <v>3.1</v>
      </c>
      <c r="F33" s="17" t="s">
        <v>28</v>
      </c>
      <c r="H33" s="54">
        <v>4.0999999999999996</v>
      </c>
      <c r="I33" s="17" t="s">
        <v>28</v>
      </c>
    </row>
    <row r="34" spans="2:9" ht="255" customHeight="1" x14ac:dyDescent="0.25">
      <c r="B34" s="51"/>
      <c r="C34" s="98" t="s">
        <v>207</v>
      </c>
      <c r="E34" s="51"/>
      <c r="F34" s="98"/>
      <c r="H34" s="51"/>
      <c r="I34" s="98"/>
    </row>
    <row r="35" spans="2:9" x14ac:dyDescent="0.25"/>
    <row r="36" spans="2:9" x14ac:dyDescent="0.25">
      <c r="B36" s="145" t="s">
        <v>29</v>
      </c>
      <c r="C36" s="145"/>
      <c r="D36" s="145"/>
      <c r="E36" s="145"/>
      <c r="F36" s="145"/>
      <c r="G36" s="145"/>
      <c r="H36" s="145"/>
      <c r="I36" s="145"/>
    </row>
    <row r="37" spans="2:9" x14ac:dyDescent="0.25"/>
  </sheetData>
  <mergeCells count="28">
    <mergeCell ref="B36:I36"/>
    <mergeCell ref="D24:F24"/>
    <mergeCell ref="G24:I24"/>
    <mergeCell ref="D25:F25"/>
    <mergeCell ref="G25:I25"/>
    <mergeCell ref="D26:F26"/>
    <mergeCell ref="G26:I26"/>
    <mergeCell ref="D23:F23"/>
    <mergeCell ref="G23:I23"/>
    <mergeCell ref="B9:I9"/>
    <mergeCell ref="D12:F12"/>
    <mergeCell ref="G12:I12"/>
    <mergeCell ref="D13:F13"/>
    <mergeCell ref="G13:I13"/>
    <mergeCell ref="D14:F14"/>
    <mergeCell ref="G14:I14"/>
    <mergeCell ref="D15:F15"/>
    <mergeCell ref="G15:I15"/>
    <mergeCell ref="D18:F18"/>
    <mergeCell ref="G18:I18"/>
    <mergeCell ref="H1:I2"/>
    <mergeCell ref="B5:F5"/>
    <mergeCell ref="H5:I6"/>
    <mergeCell ref="B6:F6"/>
    <mergeCell ref="D20:F20"/>
    <mergeCell ref="G20:I20"/>
    <mergeCell ref="D19:F19"/>
    <mergeCell ref="G19:I19"/>
  </mergeCells>
  <conditionalFormatting sqref="C13:C15 C19:C20">
    <cfRule type="expression" dxfId="23" priority="4">
      <formula>C13="(select criteria)"</formula>
    </cfRule>
  </conditionalFormatting>
  <conditionalFormatting sqref="C24:C26">
    <cfRule type="expression" dxfId="22" priority="9">
      <formula>C24="(select criteria)"</formula>
    </cfRule>
  </conditionalFormatting>
  <conditionalFormatting sqref="C30 F30 I30">
    <cfRule type="expression" dxfId="21" priority="8">
      <formula>C30="(select criteria)"</formula>
    </cfRule>
  </conditionalFormatting>
  <conditionalFormatting sqref="C34 F34 I34">
    <cfRule type="expression" dxfId="20" priority="6">
      <formula>AND(C30&lt;&gt;"(select criteria)",C30&lt;&gt;"",C30&lt;&gt;"NA",C34="")</formula>
    </cfRule>
  </conditionalFormatting>
  <conditionalFormatting sqref="G13:I15 G19:I20">
    <cfRule type="expression" dxfId="19" priority="5">
      <formula>AND(C13&lt;&gt;"",C13&lt;&gt;"(select criteria)",G13="",C13&lt;&gt;"NA")</formula>
    </cfRule>
  </conditionalFormatting>
  <conditionalFormatting sqref="G24:I26">
    <cfRule type="expression" dxfId="18" priority="10">
      <formula>AND(C24&lt;&gt;"",C24&lt;&gt;"(select criteria)",G24="",C24&lt;&gt;"NA")</formula>
    </cfRule>
  </conditionalFormatting>
  <conditionalFormatting sqref="G13:I13">
    <cfRule type="expression" dxfId="17" priority="37">
      <formula>#REF!="(PQC)"</formula>
    </cfRule>
  </conditionalFormatting>
  <dataValidations count="3">
    <dataValidation type="list" allowBlank="1" showInputMessage="1" showErrorMessage="1" sqref="C30 F30 I30" xr:uid="{2DC029AF-B62E-4812-B277-3D5EDC120EC9}">
      <formula1>pricecriteria</formula1>
    </dataValidation>
    <dataValidation type="list" allowBlank="1" showInputMessage="1" showErrorMessage="1" sqref="C24:C26" xr:uid="{C6D2846C-3DDD-42F4-B17D-A0C84319D0F6}">
      <formula1>Certs</formula1>
    </dataValidation>
    <dataValidation type="list" allowBlank="1" showInputMessage="1" showErrorMessage="1" sqref="G24:I26" xr:uid="{568A9D67-9074-47EC-9878-271A254D626A}">
      <formula1>"Attached,Attached with Response"</formula1>
    </dataValidation>
  </dataValidations>
  <printOptions horizontalCentered="1"/>
  <pageMargins left="0.23622047244094491" right="0.23622047244094491" top="0.74803149606299213" bottom="0.74803149606299213" header="0.31496062992125984" footer="0.31496062992125984"/>
  <pageSetup paperSize="9" scale="52" orientation="portrait" r:id="rId1"/>
  <headerFooter>
    <oddHeader>&amp;F</oddHeader>
    <oddFooter>&amp;LQBuild
FRM718 Revision 08 (September 2023)&amp;C&amp;"-,Bold"&amp;A 
Confidential&amp;R&amp;P of &amp;N</oddFooter>
  </headerFooter>
  <rowBreaks count="1" manualBreakCount="1">
    <brk id="32" max="16383" man="1"/>
  </rowBreaks>
  <drawing r:id="rId2"/>
  <legacyDrawing r:id="rId3"/>
  <oleObjects>
    <mc:AlternateContent xmlns:mc="http://schemas.openxmlformats.org/markup-compatibility/2006">
      <mc:Choice Requires="x14">
        <oleObject progId="Acrobat Document" dvAspect="DVASPECT_ICON" shapeId="2049" r:id="rId4">
          <objectPr defaultSize="0" r:id="rId5">
            <anchor moveWithCells="1">
              <from>
                <xdr:col>8</xdr:col>
                <xdr:colOff>1381125</xdr:colOff>
                <xdr:row>12</xdr:row>
                <xdr:rowOff>1219200</xdr:rowOff>
              </from>
              <to>
                <xdr:col>8</xdr:col>
                <xdr:colOff>2295525</xdr:colOff>
                <xdr:row>12</xdr:row>
                <xdr:rowOff>1905000</xdr:rowOff>
              </to>
            </anchor>
          </objectPr>
        </oleObject>
      </mc:Choice>
      <mc:Fallback>
        <oleObject progId="Acrobat Document" dvAspect="DVASPECT_ICON" shapeId="2049" r:id="rId4"/>
      </mc:Fallback>
    </mc:AlternateContent>
    <mc:AlternateContent xmlns:mc="http://schemas.openxmlformats.org/markup-compatibility/2006">
      <mc:Choice Requires="x14">
        <oleObject progId="Acrobat Document" dvAspect="DVASPECT_ICON" shapeId="2050" r:id="rId6">
          <objectPr defaultSize="0" r:id="rId7">
            <anchor moveWithCells="1">
              <from>
                <xdr:col>8</xdr:col>
                <xdr:colOff>1238250</xdr:colOff>
                <xdr:row>13</xdr:row>
                <xdr:rowOff>1247775</xdr:rowOff>
              </from>
              <to>
                <xdr:col>8</xdr:col>
                <xdr:colOff>2152650</xdr:colOff>
                <xdr:row>13</xdr:row>
                <xdr:rowOff>1933575</xdr:rowOff>
              </to>
            </anchor>
          </objectPr>
        </oleObject>
      </mc:Choice>
      <mc:Fallback>
        <oleObject progId="Acrobat Document" dvAspect="DVASPECT_ICON" shapeId="2050" r:id="rId6"/>
      </mc:Fallback>
    </mc:AlternateContent>
    <mc:AlternateContent xmlns:mc="http://schemas.openxmlformats.org/markup-compatibility/2006">
      <mc:Choice Requires="x14">
        <oleObject progId="Acrobat Document" dvAspect="DVASPECT_ICON" shapeId="2052" r:id="rId8">
          <objectPr defaultSize="0" r:id="rId9">
            <anchor moveWithCells="1">
              <from>
                <xdr:col>8</xdr:col>
                <xdr:colOff>1238250</xdr:colOff>
                <xdr:row>14</xdr:row>
                <xdr:rowOff>1133475</xdr:rowOff>
              </from>
              <to>
                <xdr:col>8</xdr:col>
                <xdr:colOff>2152650</xdr:colOff>
                <xdr:row>14</xdr:row>
                <xdr:rowOff>1819275</xdr:rowOff>
              </to>
            </anchor>
          </objectPr>
        </oleObject>
      </mc:Choice>
      <mc:Fallback>
        <oleObject progId="Acrobat Document" dvAspect="DVASPECT_ICON" shapeId="2052" r:id="rId8"/>
      </mc:Fallback>
    </mc:AlternateContent>
    <mc:AlternateContent xmlns:mc="http://schemas.openxmlformats.org/markup-compatibility/2006">
      <mc:Choice Requires="x14">
        <oleObject progId="Acrobat Document" dvAspect="DVASPECT_ICON" shapeId="2053" r:id="rId10">
          <objectPr defaultSize="0" r:id="rId11">
            <anchor moveWithCells="1">
              <from>
                <xdr:col>8</xdr:col>
                <xdr:colOff>1162050</xdr:colOff>
                <xdr:row>18</xdr:row>
                <xdr:rowOff>1228725</xdr:rowOff>
              </from>
              <to>
                <xdr:col>8</xdr:col>
                <xdr:colOff>2076450</xdr:colOff>
                <xdr:row>18</xdr:row>
                <xdr:rowOff>1914525</xdr:rowOff>
              </to>
            </anchor>
          </objectPr>
        </oleObject>
      </mc:Choice>
      <mc:Fallback>
        <oleObject progId="Acrobat Document" dvAspect="DVASPECT_ICON" shapeId="2053" r:id="rId10"/>
      </mc:Fallback>
    </mc:AlternateContent>
    <mc:AlternateContent xmlns:mc="http://schemas.openxmlformats.org/markup-compatibility/2006">
      <mc:Choice Requires="x14">
        <oleObject progId="Acrobat Document" dvAspect="DVASPECT_ICON" shapeId="2055" r:id="rId12">
          <objectPr defaultSize="0" r:id="rId13">
            <anchor moveWithCells="1">
              <from>
                <xdr:col>8</xdr:col>
                <xdr:colOff>1171575</xdr:colOff>
                <xdr:row>19</xdr:row>
                <xdr:rowOff>1028700</xdr:rowOff>
              </from>
              <to>
                <xdr:col>8</xdr:col>
                <xdr:colOff>2085975</xdr:colOff>
                <xdr:row>19</xdr:row>
                <xdr:rowOff>1714500</xdr:rowOff>
              </to>
            </anchor>
          </objectPr>
        </oleObject>
      </mc:Choice>
      <mc:Fallback>
        <oleObject progId="Acrobat Document" dvAspect="DVASPECT_ICON" shapeId="2055" r:id="rId12"/>
      </mc:Fallback>
    </mc:AlternateContent>
    <mc:AlternateContent xmlns:mc="http://schemas.openxmlformats.org/markup-compatibility/2006">
      <mc:Choice Requires="x14">
        <oleObject progId="Acrobat Document" dvAspect="DVASPECT_ICON" shapeId="2057" r:id="rId14">
          <objectPr defaultSize="0" r:id="rId15">
            <anchor moveWithCells="1">
              <from>
                <xdr:col>2</xdr:col>
                <xdr:colOff>685800</xdr:colOff>
                <xdr:row>33</xdr:row>
                <xdr:rowOff>504825</xdr:rowOff>
              </from>
              <to>
                <xdr:col>2</xdr:col>
                <xdr:colOff>1600200</xdr:colOff>
                <xdr:row>33</xdr:row>
                <xdr:rowOff>1190625</xdr:rowOff>
              </to>
            </anchor>
          </objectPr>
        </oleObject>
      </mc:Choice>
      <mc:Fallback>
        <oleObject progId="Acrobat Document" dvAspect="DVASPECT_ICON" shapeId="2057" r:id="rId14"/>
      </mc:Fallback>
    </mc:AlternateContent>
  </oleObjects>
  <extLst>
    <ext xmlns:x14="http://schemas.microsoft.com/office/spreadsheetml/2009/9/main" uri="{CCE6A557-97BC-4b89-ADB6-D9C93CAAB3DF}">
      <x14:dataValidations xmlns:xm="http://schemas.microsoft.com/office/excel/2006/main" count="2">
        <x14:dataValidation type="list" allowBlank="1" showInputMessage="1" showErrorMessage="1" xr:uid="{B80F29B2-105B-4452-86EB-A5A163E55298}">
          <x14:formula1>
            <xm:f>'Pick List'!$A$66:$A$70</xm:f>
          </x14:formula1>
          <xm:sqref>C13:C15</xm:sqref>
        </x14:dataValidation>
        <x14:dataValidation type="list" allowBlank="1" showInputMessage="1" showErrorMessage="1" xr:uid="{D4BFBDFA-1810-4EDF-B854-E2DDBCF364B7}">
          <x14:formula1>
            <xm:f>'Pick List'!$D$66:$D$70</xm:f>
          </x14:formula1>
          <xm:sqref>C19:C20</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DECB3B-1C8A-4EB3-B18F-61B1651E2B25}">
  <sheetPr codeName="Sheet3">
    <pageSetUpPr fitToPage="1"/>
  </sheetPr>
  <dimension ref="A1:T40"/>
  <sheetViews>
    <sheetView showGridLines="0" topLeftCell="A24" zoomScaleNormal="100" zoomScaleSheetLayoutView="85" workbookViewId="0">
      <selection activeCell="G21" sqref="G21:H21"/>
    </sheetView>
  </sheetViews>
  <sheetFormatPr defaultColWidth="0" defaultRowHeight="12.75" zeroHeight="1" outlineLevelRow="1" x14ac:dyDescent="0.2"/>
  <cols>
    <col min="1" max="1" width="0.85546875" style="12" customWidth="1"/>
    <col min="2" max="2" width="6.140625" style="12" customWidth="1"/>
    <col min="3" max="3" width="74" style="12" customWidth="1"/>
    <col min="4" max="4" width="9.5703125" style="12" customWidth="1"/>
    <col min="5" max="5" width="4.140625" style="12" customWidth="1"/>
    <col min="6" max="6" width="6.140625" style="12" customWidth="1"/>
    <col min="7" max="7" width="81.7109375" style="12" customWidth="1"/>
    <col min="8" max="8" width="8.85546875" style="12" customWidth="1"/>
    <col min="9" max="9" width="0.85546875" style="12" customWidth="1"/>
    <col min="10" max="16384" width="8.85546875" style="12" hidden="1"/>
  </cols>
  <sheetData>
    <row r="1" spans="1:20" s="15" customFormat="1" ht="17.45" customHeight="1" x14ac:dyDescent="0.2">
      <c r="A1" s="16"/>
      <c r="B1" s="13"/>
      <c r="C1" s="162" t="s">
        <v>30</v>
      </c>
      <c r="D1" s="13"/>
      <c r="E1" s="73"/>
      <c r="F1" s="74"/>
      <c r="G1" s="127" t="s">
        <v>202</v>
      </c>
      <c r="H1" s="127"/>
    </row>
    <row r="2" spans="1:20" s="1" customFormat="1" ht="18.95" customHeight="1" x14ac:dyDescent="0.2">
      <c r="A2" s="3"/>
      <c r="B2" s="13"/>
      <c r="C2" s="162"/>
      <c r="D2" s="13"/>
      <c r="E2" s="75"/>
      <c r="F2" s="74"/>
      <c r="G2" s="127"/>
      <c r="H2" s="127"/>
      <c r="J2" s="14"/>
    </row>
    <row r="3" spans="1:20" s="1" customFormat="1" ht="29.25" customHeight="1" x14ac:dyDescent="0.2">
      <c r="B3" s="13"/>
      <c r="C3" s="79" t="str">
        <f>IF($C$14="Not Applicable","Weighted Non-Price Criteria - Local and Social","Weighted Non-Price Criteria")</f>
        <v>Weighted Non-Price Criteria</v>
      </c>
      <c r="D3" s="13"/>
      <c r="E3" s="13"/>
      <c r="F3" s="13"/>
      <c r="G3" s="13"/>
      <c r="H3" s="13"/>
      <c r="J3" s="14"/>
    </row>
    <row r="4" spans="1:20" s="1" customFormat="1" ht="18.95" customHeight="1" x14ac:dyDescent="0.2">
      <c r="B4" s="13"/>
      <c r="C4" s="78"/>
      <c r="D4" s="13"/>
      <c r="E4" s="13"/>
      <c r="F4" s="13"/>
      <c r="G4" s="120" t="str">
        <f>Introduction!$E$4</f>
        <v>ContractAS4300</v>
      </c>
      <c r="H4" s="120"/>
      <c r="K4" s="2"/>
      <c r="L4" s="2"/>
      <c r="M4" s="2"/>
      <c r="N4" s="2"/>
      <c r="O4" s="2"/>
      <c r="P4" s="2"/>
      <c r="Q4" s="2"/>
      <c r="R4" s="2"/>
      <c r="S4" s="2"/>
      <c r="T4" s="2"/>
    </row>
    <row r="5" spans="1:20" s="1" customFormat="1" ht="19.899999999999999" customHeight="1" x14ac:dyDescent="0.25">
      <c r="B5" s="128" t="str">
        <f>IF(Introduction!$C$20="","Contract Type",Introduction!$C$20)</f>
        <v xml:space="preserve">Tender Evaluation for AS 4300 General Conditions of Contract </v>
      </c>
      <c r="C5" s="128"/>
      <c r="D5" s="128"/>
      <c r="E5" s="128"/>
      <c r="F5" s="128"/>
      <c r="G5" s="129" t="str">
        <f>"Project: "&amp;Introduction!$C$17&amp;" - "&amp;Introduction!$D$17</f>
        <v>Project: 93378DC1 - Document &amp; Construct -  9x1 Bed, , 4 x2 Bed Unit Complex ,8 Miles Ave &amp;1265 Riverway Drive, Kelso, Townsville QLD 4815</v>
      </c>
      <c r="H5" s="129"/>
      <c r="K5" s="2"/>
      <c r="L5" s="2"/>
      <c r="M5" s="2"/>
      <c r="N5" s="2"/>
      <c r="O5" s="2"/>
      <c r="P5" s="2"/>
      <c r="Q5" s="2"/>
      <c r="R5" s="2"/>
      <c r="S5" s="2"/>
      <c r="T5" s="2"/>
    </row>
    <row r="6" spans="1:20" s="25" customFormat="1" ht="25.9" customHeight="1" x14ac:dyDescent="0.2">
      <c r="A6" s="27"/>
      <c r="B6" s="130" t="str">
        <f>"Tenderer Name: "&amp;Introduction!$C$9&amp;"          "&amp;"ABN: "&amp;Introduction!$E$9</f>
        <v xml:space="preserve">Tenderer Name: A.Gabrielli Constructions Pty Ltd           ABN: 29 088 090 279 </v>
      </c>
      <c r="C6" s="130"/>
      <c r="D6" s="130"/>
      <c r="E6" s="130"/>
      <c r="F6" s="130"/>
      <c r="G6" s="129"/>
      <c r="H6" s="129"/>
    </row>
    <row r="7" spans="1:20" x14ac:dyDescent="0.2"/>
    <row r="8" spans="1:20" ht="13.5" thickBot="1" x14ac:dyDescent="0.25">
      <c r="B8" s="24" t="s">
        <v>12</v>
      </c>
    </row>
    <row r="9" spans="1:20" ht="50.45" customHeight="1" thickBot="1" x14ac:dyDescent="0.3">
      <c r="B9" s="159" t="str">
        <f>IF($C$3="Weighted Non-Price Criteria",'Pick List'!I13,'Pick List'!I14)</f>
        <v xml:space="preserve">This section of the workbook details the weighted non-price criteria particulars associated with this project. It also requires you to respond in detail how your organisation meets or exceeds the selection criteria based on the descriptions provided. While attachments are allowed to support your responses i.e. CV's, Program, Previous work experience etc., we request that your response here provides a detailed overview of how you meet or exceed each individual criterion. Any and all attachments provided in addition to your responses below should support your overall statement ONLY and should be limited in size and pages. </v>
      </c>
      <c r="C9" s="160"/>
      <c r="D9" s="160"/>
      <c r="E9" s="160"/>
      <c r="F9" s="160"/>
      <c r="G9" s="160"/>
      <c r="H9" s="161"/>
      <c r="K9"/>
    </row>
    <row r="10" spans="1:20" ht="15" x14ac:dyDescent="0.25">
      <c r="K10"/>
    </row>
    <row r="11" spans="1:20" ht="15" customHeight="1" x14ac:dyDescent="0.25">
      <c r="B11" s="22" t="s">
        <v>31</v>
      </c>
      <c r="C11" s="93"/>
      <c r="D11" s="94"/>
      <c r="F11" s="158" t="s">
        <v>32</v>
      </c>
      <c r="G11" s="158"/>
      <c r="H11" s="158"/>
      <c r="K11"/>
    </row>
    <row r="12" spans="1:20" ht="15" customHeight="1" x14ac:dyDescent="0.25">
      <c r="B12" s="34" t="s">
        <v>15</v>
      </c>
      <c r="C12" s="36" t="s">
        <v>33</v>
      </c>
      <c r="D12" s="34" t="s">
        <v>34</v>
      </c>
      <c r="F12" s="135" t="s">
        <v>35</v>
      </c>
      <c r="G12" s="135"/>
      <c r="H12" s="135"/>
      <c r="K12"/>
    </row>
    <row r="13" spans="1:20" ht="15" customHeight="1" x14ac:dyDescent="0.25">
      <c r="B13" s="34" t="s">
        <v>36</v>
      </c>
      <c r="C13" s="35" t="s">
        <v>94</v>
      </c>
      <c r="D13" s="104">
        <v>4</v>
      </c>
      <c r="F13" s="157">
        <v>70</v>
      </c>
      <c r="G13" s="157"/>
      <c r="H13" s="157"/>
      <c r="K13"/>
    </row>
    <row r="14" spans="1:20" ht="15" customHeight="1" x14ac:dyDescent="0.25">
      <c r="B14" s="34" t="s">
        <v>38</v>
      </c>
      <c r="C14" s="32" t="s">
        <v>84</v>
      </c>
      <c r="D14" s="33">
        <v>8</v>
      </c>
      <c r="G14" s="103"/>
      <c r="K14"/>
    </row>
    <row r="15" spans="1:20" ht="15" customHeight="1" x14ac:dyDescent="0.25">
      <c r="B15" s="34" t="s">
        <v>39</v>
      </c>
      <c r="C15" s="32" t="s">
        <v>83</v>
      </c>
      <c r="D15" s="33">
        <v>10</v>
      </c>
      <c r="F15" s="171" t="s">
        <v>40</v>
      </c>
      <c r="G15" s="171"/>
      <c r="H15" s="171"/>
      <c r="K15"/>
    </row>
    <row r="16" spans="1:20" ht="15" customHeight="1" x14ac:dyDescent="0.25">
      <c r="B16" s="34" t="s">
        <v>41</v>
      </c>
      <c r="C16" s="32" t="s">
        <v>82</v>
      </c>
      <c r="D16" s="33">
        <v>8</v>
      </c>
      <c r="F16" s="135" t="s">
        <v>42</v>
      </c>
      <c r="G16" s="135"/>
      <c r="H16" s="135"/>
      <c r="K16"/>
    </row>
    <row r="17" spans="2:11" ht="15" customHeight="1" x14ac:dyDescent="0.25">
      <c r="B17" s="34" t="s">
        <v>43</v>
      </c>
      <c r="C17" s="32" t="s">
        <v>85</v>
      </c>
      <c r="D17" s="33"/>
      <c r="F17" s="157" t="s">
        <v>44</v>
      </c>
      <c r="G17" s="157"/>
      <c r="H17" s="157"/>
      <c r="K17"/>
    </row>
    <row r="18" spans="2:11" ht="13.15" customHeight="1" x14ac:dyDescent="0.2">
      <c r="D18" s="56" t="str">
        <f>IF(SUM(D13:D17,F13)&gt;100,"Weighting exceeds 100 ("&amp;SUM(D13:D17,F13)&amp;")"&amp;" please re-adjust","Weighting - NPC:"&amp;SUM(D13:D17)&amp;" - PC:"&amp;SUM(F13)&amp;"  ("&amp;SUM(D13:D17,F13)&amp;")")</f>
        <v>Weighting - NPC:30 - PC:70  (100)</v>
      </c>
    </row>
    <row r="19" spans="2:11" ht="36" customHeight="1" outlineLevel="1" x14ac:dyDescent="0.25">
      <c r="B19" s="30" t="str">
        <f>IF(C14="","(select criteria)",C14)</f>
        <v>Workplace Health and Safety</v>
      </c>
      <c r="F19" s="30" t="str">
        <f>IF(C15="","(select criteria)",C15)</f>
        <v>Resources</v>
      </c>
    </row>
    <row r="20" spans="2:11" ht="20.25" customHeight="1" outlineLevel="1" x14ac:dyDescent="0.2">
      <c r="B20" s="21" t="s">
        <v>38</v>
      </c>
      <c r="C20" s="174"/>
      <c r="D20" s="175"/>
      <c r="F20" s="21" t="s">
        <v>39</v>
      </c>
      <c r="G20" s="174" t="s">
        <v>17</v>
      </c>
      <c r="H20" s="175"/>
    </row>
    <row r="21" spans="2:11" ht="214.15" customHeight="1" outlineLevel="1" x14ac:dyDescent="0.2">
      <c r="B21" s="58" t="str">
        <f>"NPC:"&amp;CHAR(10)&amp;D14</f>
        <v>NPC:
8</v>
      </c>
      <c r="C21" s="153" t="str">
        <f>IFERROR(VLOOKUP($G$4&amp;C14,'Pick List'!$A$28:$E$46,5,FALSE),"")</f>
        <v>Provide evidence and details of the safety systems in place to ensure comprehensive safety management, and relevant experience on projects similar to this project, where you have successfully managed the safety of your Trade-staff, Subcontractors and Consultants, particularly on housing construction sites, including but not limited to the following identified risks; electrical safety, working in ceiling spaces, working at heights, maintaining exclusion zones around the work area, housekeeping, etc.</v>
      </c>
      <c r="D21" s="154"/>
      <c r="F21" s="58" t="str">
        <f>"NPC:"&amp;CHAR(10)&amp;D15</f>
        <v>NPC:
10</v>
      </c>
      <c r="G21" s="153" t="str">
        <f>IFERROR(VLOOKUP($G$4&amp;C15,'Pick List'!$A$28:$E$46,5,FALSE),"")</f>
        <v>The expertise of key personnel will be addressed against the following in evaluating this Criteria:
•	Who are the key managerial and supervisory personnel?
•	Key team members proposed for this project including resumes/curricula vitae.
•	Management structures, roles, and reporting relationships.
•	Consultant companies and their key personnel proposed for this project, where applicable.
•	Previous experience and performance on similar projects.
•	Personnel backup strategy.</v>
      </c>
      <c r="H21" s="154"/>
    </row>
    <row r="22" spans="2:11" ht="21.6" customHeight="1" outlineLevel="1" x14ac:dyDescent="0.2"/>
    <row r="23" spans="2:11" ht="22.15" customHeight="1" outlineLevel="1" x14ac:dyDescent="0.2">
      <c r="B23" s="29" t="s">
        <v>45</v>
      </c>
      <c r="C23" s="172" t="s">
        <v>28</v>
      </c>
      <c r="D23" s="173"/>
      <c r="F23" s="29" t="s">
        <v>46</v>
      </c>
      <c r="G23" s="172" t="s">
        <v>28</v>
      </c>
      <c r="H23" s="173"/>
    </row>
    <row r="24" spans="2:11" ht="213" customHeight="1" outlineLevel="1" x14ac:dyDescent="0.2">
      <c r="B24" s="31"/>
      <c r="C24" s="149" t="s">
        <v>207</v>
      </c>
      <c r="D24" s="150"/>
      <c r="F24" s="31"/>
      <c r="G24" s="149" t="s">
        <v>209</v>
      </c>
      <c r="H24" s="150"/>
    </row>
    <row r="25" spans="2:11" ht="44.45" customHeight="1" outlineLevel="1" x14ac:dyDescent="0.2"/>
    <row r="26" spans="2:11" ht="15" outlineLevel="1" x14ac:dyDescent="0.25">
      <c r="B26" s="30" t="str">
        <f>IF(C16="","(select criteria)",C16)</f>
        <v>Methodology and Program</v>
      </c>
      <c r="F26" s="30" t="str">
        <f>IF(C17="","(select criteria)",C17)</f>
        <v>Not Applicable</v>
      </c>
    </row>
    <row r="27" spans="2:11" ht="20.25" customHeight="1" outlineLevel="1" x14ac:dyDescent="0.2">
      <c r="B27" s="21" t="s">
        <v>41</v>
      </c>
      <c r="C27" s="147" t="s">
        <v>17</v>
      </c>
      <c r="D27" s="148"/>
      <c r="F27" s="21" t="s">
        <v>43</v>
      </c>
      <c r="G27" s="147" t="s">
        <v>17</v>
      </c>
      <c r="H27" s="148"/>
    </row>
    <row r="28" spans="2:11" ht="213" customHeight="1" outlineLevel="1" x14ac:dyDescent="0.2">
      <c r="B28" s="58" t="str">
        <f>"NPC:"&amp;CHAR(10)&amp;D16</f>
        <v>NPC:
8</v>
      </c>
      <c r="C28" s="153" t="str">
        <f>IFERROR(VLOOKUP($G$4&amp;C16,'Pick List'!$A$28:$E$46,5,FALSE),"")</f>
        <v>Tenderers should demonstrate their methodology to achieve the following: 
•	Effective management of the overall project
•	Effective management of the construction including appropriate focus on coordinating and completing the design and/or construction within the required timeframes and safety in construction
•	Advance planning (e.g. identification of activities with long lead time, task requiring shop drawings, product nominations or samples, approvals and inspections required)
•	Risk management - what might go wrong with what consequence and what contingency plans might be adopted if it does?
•	Compliance with all statutory requirements including workplace health and safety.
•	Timely contract management – all contractual correspondence, RFIs, EOTs, site meetings, etc stakeholder management, communication management, defects resolution, and project handover activities are planned and managed to ensure high project outcomes.
Tenderer to provide a Gantt Chart type program for the project, demonstrating capacity to complete design and/or construction. The program should detail the tenderer’s ability to plan and deliver the project within the required critical timeframes and key milestones and identify key issues.</v>
      </c>
      <c r="D28" s="154"/>
      <c r="F28" s="58" t="str">
        <f>"NPC:"&amp;CHAR(10)&amp;D17</f>
        <v xml:space="preserve">NPC:
</v>
      </c>
      <c r="G28" s="153" t="str">
        <f>IFERROR(VLOOKUP($G$4&amp;C17,'Pick List'!$A$28:$E$46,5,FALSE),"")</f>
        <v>This cell purposely left blank</v>
      </c>
      <c r="H28" s="154"/>
    </row>
    <row r="29" spans="2:11" ht="21.6" customHeight="1" outlineLevel="1" x14ac:dyDescent="0.2"/>
    <row r="30" spans="2:11" ht="28.15" customHeight="1" outlineLevel="1" x14ac:dyDescent="0.2">
      <c r="B30" s="29" t="s">
        <v>47</v>
      </c>
      <c r="C30" s="151" t="s">
        <v>28</v>
      </c>
      <c r="D30" s="152"/>
      <c r="F30" s="29" t="s">
        <v>48</v>
      </c>
      <c r="G30" s="151" t="s">
        <v>28</v>
      </c>
      <c r="H30" s="152"/>
    </row>
    <row r="31" spans="2:11" ht="213" customHeight="1" outlineLevel="1" x14ac:dyDescent="0.2">
      <c r="B31" s="51"/>
      <c r="C31" s="149" t="s">
        <v>208</v>
      </c>
      <c r="D31" s="150"/>
      <c r="F31" s="51"/>
      <c r="G31" s="149"/>
      <c r="H31" s="150"/>
    </row>
    <row r="32" spans="2:11" ht="24.75" customHeight="1" x14ac:dyDescent="0.2"/>
    <row r="33" spans="2:8" ht="15" x14ac:dyDescent="0.25">
      <c r="B33" s="30" t="str">
        <f>IF(C13="","(select Local criteria)",C13)</f>
        <v>Local Benefits</v>
      </c>
    </row>
    <row r="34" spans="2:8" ht="20.25" customHeight="1" x14ac:dyDescent="0.2">
      <c r="B34" s="29" t="s">
        <v>36</v>
      </c>
      <c r="C34" s="147" t="s">
        <v>17</v>
      </c>
      <c r="D34" s="147"/>
      <c r="E34" s="147"/>
      <c r="F34" s="147"/>
      <c r="G34" s="147"/>
      <c r="H34" s="148"/>
    </row>
    <row r="35" spans="2:8" ht="307.14999999999998" customHeight="1" x14ac:dyDescent="0.2">
      <c r="B35" s="58" t="str">
        <f>"NPC:"&amp;CHAR(10)&amp;D13</f>
        <v>NPC:
4</v>
      </c>
      <c r="C35" s="153" t="str">
        <f>IFERROR(VLOOKUP($G$4&amp;C13,'Pick List'!$A$28:$E$46,5,FALSE),"")</f>
        <v>The Principal aims to encourage, stimulate and promote local industry engagement through application of a local benefits test. Tenderers are to demonstrate how they will engage the local area community to maximise their involvement on this project. In this regard, the Tenderer is to demonstrate in supplying the following:
•	Location of office in which project will be delivered including actual address
•	Details of direct workers (full time and/or part time employees) usual place of employment including:
•	tenderers total number of direct workers (employees) e.g. 100 full time employees and 28 part time employees
•	number of direct workers (employees) involved in project e.g. 15 full time employees
•	% of direct workers that reside within Local Zone (refer to Local Zone table) e.g. 75% within zone 1, 25% within zone 2
•	Proposed number of jobs for local community members (including subcontractors and suppliers) that will be supported or utilised in providing the requirements of the contract - full time or project specific e.g. 30 staff.
•	Proposed level of usage of local trade subcontractors for the contract in accordance with “Amendment to clause 9.2 Subcontracting Sub Contractors shall be local suppliers” detailing each trade/consultancy and their Local Zone in accordance with the Local Zone table descriptions. 
•	Proposed level of involvement of local suppliers, manufacturers and other local businesses in the supply chain and their Local Zone in accordance with the Local Zone table descriptions
•	Tenderers required to provide a submission on whether/how the tenderers meet the following requirements:  
•	certainty of hours (i.e. weekly hours/roster) for direct workers.
•	compliance with applicable awards, agreements and other industrial relations instruments (i.e. fair wages and conditions) including superannuation and workers compensation payments for direct workers.
•	How the tenderer provides a safe job for direct employees where workplace health and safety is paramount.
•	Workplace and working conditions giving regard to workers having their say and respect for rights of workers regarding union representation and involvement. 
Local Zone Table Description
Zone 1 - We will prioritise suppliers that maintain a workforce whose usual place of residency is located within a 125km radius of where the goods or services are to be supplied.
Zone 2  - If a suitable local supplier does not exist within 125km, consideration will be given to suppliers within the local region.
Zone 3  - If a suitable supplier does not exist within the local region, consideration will be extended to suppliers within Queensland.
Zone 4 - If a suitable supplier does not exist within Queensland, consideration will be extended to suppliers within Australia and New Zealand.</v>
      </c>
      <c r="D35" s="156"/>
      <c r="E35" s="156"/>
      <c r="F35" s="156"/>
      <c r="G35" s="156"/>
      <c r="H35" s="154"/>
    </row>
    <row r="36" spans="2:8" ht="21.6" customHeight="1" x14ac:dyDescent="0.2"/>
    <row r="37" spans="2:8" ht="28.15" customHeight="1" x14ac:dyDescent="0.2">
      <c r="B37" s="29" t="s">
        <v>49</v>
      </c>
      <c r="C37" s="151" t="s">
        <v>28</v>
      </c>
      <c r="D37" s="151"/>
      <c r="E37" s="151"/>
      <c r="F37" s="151"/>
      <c r="G37" s="151"/>
      <c r="H37" s="152"/>
    </row>
    <row r="38" spans="2:8" ht="190.5" customHeight="1" x14ac:dyDescent="0.2">
      <c r="B38" s="51"/>
      <c r="C38" s="149" t="s">
        <v>208</v>
      </c>
      <c r="D38" s="155"/>
      <c r="E38" s="155"/>
      <c r="F38" s="155"/>
      <c r="G38" s="155"/>
      <c r="H38" s="150"/>
    </row>
    <row r="39" spans="2:8" x14ac:dyDescent="0.2"/>
    <row r="40" spans="2:8" x14ac:dyDescent="0.2">
      <c r="B40" s="146" t="s">
        <v>29</v>
      </c>
      <c r="C40" s="146"/>
      <c r="D40" s="146"/>
      <c r="E40" s="146"/>
      <c r="F40" s="146"/>
      <c r="G40" s="146"/>
      <c r="H40" s="146"/>
    </row>
  </sheetData>
  <mergeCells count="34">
    <mergeCell ref="G1:H2"/>
    <mergeCell ref="G4:H4"/>
    <mergeCell ref="G5:H6"/>
    <mergeCell ref="B5:F5"/>
    <mergeCell ref="F12:H12"/>
    <mergeCell ref="F11:H11"/>
    <mergeCell ref="B6:F6"/>
    <mergeCell ref="B9:H9"/>
    <mergeCell ref="C1:C2"/>
    <mergeCell ref="C24:D24"/>
    <mergeCell ref="C23:D23"/>
    <mergeCell ref="G24:H24"/>
    <mergeCell ref="G23:H23"/>
    <mergeCell ref="G21:H21"/>
    <mergeCell ref="C21:D21"/>
    <mergeCell ref="G20:H20"/>
    <mergeCell ref="C20:D20"/>
    <mergeCell ref="F13:H13"/>
    <mergeCell ref="F15:H15"/>
    <mergeCell ref="F16:H16"/>
    <mergeCell ref="F17:H17"/>
    <mergeCell ref="B40:H40"/>
    <mergeCell ref="G27:H27"/>
    <mergeCell ref="C31:D31"/>
    <mergeCell ref="C30:D30"/>
    <mergeCell ref="C28:D28"/>
    <mergeCell ref="C38:H38"/>
    <mergeCell ref="C37:H37"/>
    <mergeCell ref="C27:D27"/>
    <mergeCell ref="C35:H35"/>
    <mergeCell ref="C34:H34"/>
    <mergeCell ref="G31:H31"/>
    <mergeCell ref="G30:H30"/>
    <mergeCell ref="G28:H28"/>
  </mergeCells>
  <conditionalFormatting sqref="C13">
    <cfRule type="expression" dxfId="16" priority="12">
      <formula>AND(C13&lt;&gt;"",C13="(select if Local is applied)")</formula>
    </cfRule>
  </conditionalFormatting>
  <conditionalFormatting sqref="C14:C17">
    <cfRule type="expression" dxfId="15" priority="11">
      <formula>AND(C14&lt;&gt;"",C14="(select criteria)")</formula>
    </cfRule>
  </conditionalFormatting>
  <conditionalFormatting sqref="C24">
    <cfRule type="expression" dxfId="14" priority="7">
      <formula>AND(C14&lt;&gt;"",C14&lt;&gt;"(select criteria)",C14&lt;&gt;"Not applicable",C24="")</formula>
    </cfRule>
  </conditionalFormatting>
  <conditionalFormatting sqref="C31:D31">
    <cfRule type="expression" dxfId="13" priority="5">
      <formula>AND(C16&lt;&gt;"",C16&lt;&gt;"(select criteria)",C16&lt;&gt;"Not applicable",C31="")</formula>
    </cfRule>
  </conditionalFormatting>
  <conditionalFormatting sqref="C38:H38">
    <cfRule type="expression" dxfId="12" priority="2">
      <formula>AND(C13&lt;&gt;"",C13&lt;&gt;"Local not applied",C13&lt;&gt;"(select if Local is applied)",$C$38="")</formula>
    </cfRule>
  </conditionalFormatting>
  <conditionalFormatting sqref="D13">
    <cfRule type="expression" dxfId="11" priority="1">
      <formula>AND($C$13&lt;&gt;"Local not applied",$C$13&lt;&gt;"",$C$13&lt;&gt;"(select if Local is applied)",$D$13="")</formula>
    </cfRule>
    <cfRule type="expression" dxfId="10" priority="13">
      <formula>AND($C$13="Local Benefits",$D$13&lt;10)</formula>
    </cfRule>
  </conditionalFormatting>
  <conditionalFormatting sqref="D14:D17">
    <cfRule type="expression" dxfId="9" priority="9">
      <formula>AND(C14&lt;&gt;"",C14&lt;&gt;"Not Applicable",C14&lt;&gt;"(select criteria)",D14="")</formula>
    </cfRule>
  </conditionalFormatting>
  <conditionalFormatting sqref="D18">
    <cfRule type="expression" dxfId="8" priority="14">
      <formula>SUM($D$13:$D$17,$F$13)&lt;100</formula>
    </cfRule>
    <cfRule type="expression" dxfId="7" priority="15">
      <formula>SUM($D$13:$D$17,$F$13)&gt;100</formula>
    </cfRule>
  </conditionalFormatting>
  <conditionalFormatting sqref="F13:H13">
    <cfRule type="expression" dxfId="6" priority="8">
      <formula>$F$13=""</formula>
    </cfRule>
  </conditionalFormatting>
  <conditionalFormatting sqref="F17:H17">
    <cfRule type="expression" dxfId="5" priority="3">
      <formula>OR($F$17="",$F$17="(select method)")</formula>
    </cfRule>
  </conditionalFormatting>
  <conditionalFormatting sqref="G24:H24">
    <cfRule type="expression" dxfId="4" priority="6">
      <formula>AND(C15&lt;&gt;"",C15&lt;&gt;"(select criteria)",C15&lt;&gt;"Not applicable",G24="")</formula>
    </cfRule>
  </conditionalFormatting>
  <conditionalFormatting sqref="G31:H31">
    <cfRule type="expression" dxfId="3" priority="4">
      <formula>AND(C17&lt;&gt;"",C17&lt;&gt;"(select criteria)",C17&lt;&gt;"Not applicable",G31="")</formula>
    </cfRule>
  </conditionalFormatting>
  <dataValidations count="3">
    <dataValidation type="list" allowBlank="1" showInputMessage="1" showErrorMessage="1" sqref="C13" xr:uid="{1D705615-6413-4172-A9CD-12B55E0848CB}">
      <formula1>INDIRECT("Local"&amp;$G$4)</formula1>
    </dataValidation>
    <dataValidation type="decimal" operator="greaterThanOrEqual" allowBlank="1" showInputMessage="1" showErrorMessage="1" error="must be a Number" sqref="F13:H13 D13:D17" xr:uid="{B7748816-D34E-4348-88EE-60B100287229}">
      <formula1>0</formula1>
    </dataValidation>
    <dataValidation type="list" allowBlank="1" showInputMessage="1" showErrorMessage="1" error="Criteria is contract specific. You must select a contract type first." sqref="C14:C17" xr:uid="{75DE05B2-A1C6-409F-8B05-9BC2A152EF59}">
      <formula1>INDIRECT($G$4)</formula1>
    </dataValidation>
  </dataValidations>
  <printOptions horizontalCentered="1"/>
  <pageMargins left="0.23622047244094491" right="0.23622047244094491" top="0.74803149606299213" bottom="0.74803149606299213" header="0.31496062992125984" footer="0.31496062992125984"/>
  <pageSetup paperSize="9" scale="34" orientation="portrait" r:id="rId1"/>
  <headerFooter>
    <oddHeader>&amp;F</oddHeader>
    <oddFooter>&amp;LQBuild
FRM718 Revision 08 (September 2023)&amp;C&amp;"-,Bold"&amp;A 
Confidential&amp;R&amp;P of &amp;N</oddFooter>
  </headerFooter>
  <rowBreaks count="1" manualBreakCount="1">
    <brk id="32" min="1" max="7" man="1"/>
  </rowBreaks>
  <drawing r:id="rId2"/>
  <legacyDrawing r:id="rId3"/>
  <oleObjects>
    <mc:AlternateContent xmlns:mc="http://schemas.openxmlformats.org/markup-compatibility/2006">
      <mc:Choice Requires="x14">
        <oleObject progId="Acrobat Document" dvAspect="DVASPECT_ICON" shapeId="3073" r:id="rId4">
          <objectPr defaultSize="0" r:id="rId5">
            <anchor moveWithCells="1">
              <from>
                <xdr:col>2</xdr:col>
                <xdr:colOff>733425</xdr:colOff>
                <xdr:row>37</xdr:row>
                <xdr:rowOff>685800</xdr:rowOff>
              </from>
              <to>
                <xdr:col>2</xdr:col>
                <xdr:colOff>1647825</xdr:colOff>
                <xdr:row>38</xdr:row>
                <xdr:rowOff>0</xdr:rowOff>
              </to>
            </anchor>
          </objectPr>
        </oleObject>
      </mc:Choice>
      <mc:Fallback>
        <oleObject progId="Acrobat Document" dvAspect="DVASPECT_ICON" shapeId="3073" r:id="rId4"/>
      </mc:Fallback>
    </mc:AlternateContent>
    <mc:AlternateContent xmlns:mc="http://schemas.openxmlformats.org/markup-compatibility/2006">
      <mc:Choice Requires="x14">
        <oleObject progId="Acrobat Document" dvAspect="DVASPECT_ICON" shapeId="3074" r:id="rId6">
          <objectPr defaultSize="0" r:id="rId7">
            <anchor moveWithCells="1">
              <from>
                <xdr:col>2</xdr:col>
                <xdr:colOff>323850</xdr:colOff>
                <xdr:row>30</xdr:row>
                <xdr:rowOff>381000</xdr:rowOff>
              </from>
              <to>
                <xdr:col>2</xdr:col>
                <xdr:colOff>1238250</xdr:colOff>
                <xdr:row>31</xdr:row>
                <xdr:rowOff>0</xdr:rowOff>
              </to>
            </anchor>
          </objectPr>
        </oleObject>
      </mc:Choice>
      <mc:Fallback>
        <oleObject progId="Acrobat Document" dvAspect="DVASPECT_ICON" shapeId="3074" r:id="rId6"/>
      </mc:Fallback>
    </mc:AlternateContent>
    <mc:AlternateContent xmlns:mc="http://schemas.openxmlformats.org/markup-compatibility/2006">
      <mc:Choice Requires="x14">
        <oleObject progId="Acrobat Document" dvAspect="DVASPECT_ICON" shapeId="3078" r:id="rId8">
          <objectPr defaultSize="0" r:id="rId9">
            <anchor moveWithCells="1">
              <from>
                <xdr:col>6</xdr:col>
                <xdr:colOff>819150</xdr:colOff>
                <xdr:row>23</xdr:row>
                <xdr:rowOff>762000</xdr:rowOff>
              </from>
              <to>
                <xdr:col>6</xdr:col>
                <xdr:colOff>1733550</xdr:colOff>
                <xdr:row>23</xdr:row>
                <xdr:rowOff>1447800</xdr:rowOff>
              </to>
            </anchor>
          </objectPr>
        </oleObject>
      </mc:Choice>
      <mc:Fallback>
        <oleObject progId="Acrobat Document" dvAspect="DVASPECT_ICON" shapeId="3078" r:id="rId8"/>
      </mc:Fallback>
    </mc:AlternateContent>
    <mc:AlternateContent xmlns:mc="http://schemas.openxmlformats.org/markup-compatibility/2006">
      <mc:Choice Requires="x14">
        <oleObject progId="Acrobat Document" dvAspect="DVASPECT_ICON" shapeId="3075" r:id="rId10">
          <objectPr defaultSize="0" r:id="rId11">
            <anchor moveWithCells="1">
              <from>
                <xdr:col>2</xdr:col>
                <xdr:colOff>180975</xdr:colOff>
                <xdr:row>23</xdr:row>
                <xdr:rowOff>561975</xdr:rowOff>
              </from>
              <to>
                <xdr:col>2</xdr:col>
                <xdr:colOff>1095375</xdr:colOff>
                <xdr:row>23</xdr:row>
                <xdr:rowOff>1247775</xdr:rowOff>
              </to>
            </anchor>
          </objectPr>
        </oleObject>
      </mc:Choice>
      <mc:Fallback>
        <oleObject progId="Acrobat Document" dvAspect="DVASPECT_ICON" shapeId="3075" r:id="rId10"/>
      </mc:Fallback>
    </mc:AlternateContent>
  </oleObjects>
  <extLst>
    <ext xmlns:x14="http://schemas.microsoft.com/office/spreadsheetml/2009/9/main" uri="{CCE6A557-97BC-4b89-ADB6-D9C93CAAB3DF}">
      <x14:dataValidations xmlns:xm="http://schemas.microsoft.com/office/excel/2006/main" count="1">
        <x14:dataValidation type="list" allowBlank="1" showInputMessage="1" showErrorMessage="1" xr:uid="{764FF450-824C-4146-A192-F041685B55B5}">
          <x14:formula1>
            <xm:f>'Pick List'!$C$84:$C$87</xm:f>
          </x14:formula1>
          <xm:sqref>F17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4B31AB-F4C2-4501-8CAA-87198068A27E}">
  <sheetPr codeName="Sheet4">
    <pageSetUpPr fitToPage="1"/>
  </sheetPr>
  <dimension ref="A1:XFC44"/>
  <sheetViews>
    <sheetView showGridLines="0" tabSelected="1" topLeftCell="B2" zoomScaleNormal="100" zoomScaleSheetLayoutView="100" workbookViewId="0">
      <selection activeCell="G37" sqref="G37"/>
    </sheetView>
  </sheetViews>
  <sheetFormatPr defaultColWidth="0" defaultRowHeight="12.75" zeroHeight="1" x14ac:dyDescent="0.2"/>
  <cols>
    <col min="1" max="1" width="1.42578125" style="12" customWidth="1"/>
    <col min="2" max="2" width="4.7109375" style="12" customWidth="1"/>
    <col min="3" max="4" width="33" style="12" customWidth="1"/>
    <col min="5" max="5" width="62.42578125" style="12" bestFit="1" customWidth="1"/>
    <col min="6" max="7" width="33" style="12" customWidth="1"/>
    <col min="8" max="8" width="1.140625" style="12" customWidth="1"/>
    <col min="9" max="9" width="17.85546875" style="12" hidden="1" customWidth="1"/>
    <col min="10" max="10" width="1.42578125" style="12" hidden="1" customWidth="1"/>
    <col min="11" max="26" width="0" style="12" hidden="1" customWidth="1"/>
    <col min="27" max="27" width="8.85546875" style="12" hidden="1" customWidth="1"/>
    <col min="28" max="29" width="0" style="12" hidden="1" customWidth="1"/>
    <col min="30" max="16382" width="8.85546875" style="12" hidden="1"/>
    <col min="16383" max="16384" width="0.85546875" style="12" customWidth="1"/>
  </cols>
  <sheetData>
    <row r="1" spans="1:21" s="15" customFormat="1" ht="18" hidden="1" x14ac:dyDescent="0.2">
      <c r="A1" s="16"/>
      <c r="B1" s="13"/>
      <c r="C1" s="13"/>
      <c r="D1" s="13"/>
      <c r="E1" s="13"/>
      <c r="F1" s="127"/>
      <c r="G1" s="108"/>
    </row>
    <row r="2" spans="1:21" s="1" customFormat="1" ht="36" customHeight="1" x14ac:dyDescent="0.2">
      <c r="A2" s="3"/>
      <c r="B2" s="13"/>
      <c r="C2" s="13"/>
      <c r="D2" s="13"/>
      <c r="E2" s="13"/>
      <c r="F2" s="108"/>
      <c r="G2" s="108"/>
      <c r="K2" s="14"/>
    </row>
    <row r="3" spans="1:21" s="1" customFormat="1" ht="18.95" customHeight="1" x14ac:dyDescent="0.2">
      <c r="B3" s="13"/>
      <c r="C3" s="13"/>
      <c r="D3" s="13"/>
      <c r="E3" s="13"/>
      <c r="F3" s="13"/>
      <c r="G3" s="13"/>
      <c r="K3" s="14"/>
    </row>
    <row r="4" spans="1:21" s="1" customFormat="1" ht="29.25" customHeight="1" x14ac:dyDescent="0.2">
      <c r="B4" s="13"/>
      <c r="C4" s="13"/>
      <c r="D4" s="13"/>
      <c r="E4" s="13"/>
      <c r="F4" s="13"/>
      <c r="G4" s="76" t="str">
        <f>Introduction!$E$4</f>
        <v>ContractAS4300</v>
      </c>
      <c r="L4" s="2"/>
      <c r="M4" s="2"/>
      <c r="N4" s="2"/>
      <c r="O4" s="2"/>
      <c r="P4" s="2"/>
      <c r="Q4" s="2"/>
      <c r="R4" s="2"/>
      <c r="S4" s="2"/>
      <c r="T4" s="2"/>
      <c r="U4" s="2"/>
    </row>
    <row r="5" spans="1:21" s="1" customFormat="1" ht="19.899999999999999" customHeight="1" x14ac:dyDescent="0.25">
      <c r="B5" s="128" t="str">
        <f>IF(Introduction!$C$20="","Contract Type",Introduction!$C$20)</f>
        <v xml:space="preserve">Tender Evaluation for AS 4300 General Conditions of Contract </v>
      </c>
      <c r="C5" s="128"/>
      <c r="D5" s="128"/>
      <c r="E5" s="128"/>
      <c r="F5" s="129"/>
      <c r="G5" s="129"/>
      <c r="L5" s="2"/>
      <c r="M5" s="2"/>
      <c r="N5" s="2"/>
      <c r="O5" s="2"/>
      <c r="P5" s="2"/>
      <c r="Q5" s="2"/>
      <c r="R5" s="2"/>
      <c r="S5" s="2"/>
      <c r="T5" s="2"/>
      <c r="U5" s="2"/>
    </row>
    <row r="6" spans="1:21" s="25" customFormat="1" ht="25.9" customHeight="1" thickBot="1" x14ac:dyDescent="0.25">
      <c r="A6" s="27"/>
      <c r="B6" s="130" t="str">
        <f>"Tenderer Name: "&amp;Introduction!$C$9&amp;"          "&amp;"ABN: "&amp;Introduction!$E$9</f>
        <v xml:space="preserve">Tenderer Name: A.Gabrielli Constructions Pty Ltd           ABN: 29 088 090 279 </v>
      </c>
      <c r="C6" s="130"/>
      <c r="D6" s="130"/>
      <c r="E6" s="130"/>
      <c r="F6" s="129"/>
      <c r="G6" s="129"/>
    </row>
    <row r="7" spans="1:21" ht="13.5" hidden="1" thickBot="1" x14ac:dyDescent="0.25"/>
    <row r="8" spans="1:21" ht="13.5" hidden="1" thickBot="1" x14ac:dyDescent="0.25">
      <c r="B8" s="24" t="s">
        <v>12</v>
      </c>
      <c r="C8" s="24"/>
      <c r="D8" s="24"/>
      <c r="E8" s="24"/>
    </row>
    <row r="9" spans="1:21" ht="69.75" customHeight="1" thickBot="1" x14ac:dyDescent="0.25">
      <c r="B9" s="167" t="s">
        <v>50</v>
      </c>
      <c r="C9" s="168"/>
      <c r="D9" s="168"/>
      <c r="E9" s="168"/>
      <c r="F9" s="168"/>
      <c r="G9" s="168"/>
      <c r="H9" s="169"/>
    </row>
    <row r="10" spans="1:21" ht="20.100000000000001" customHeight="1" x14ac:dyDescent="0.2">
      <c r="B10" s="84"/>
      <c r="C10" s="85"/>
      <c r="D10" s="86" t="s">
        <v>51</v>
      </c>
      <c r="E10" s="86"/>
      <c r="F10" s="105"/>
      <c r="G10" s="88"/>
      <c r="H10" s="87"/>
    </row>
    <row r="11" spans="1:21" hidden="1" x14ac:dyDescent="0.2">
      <c r="B11" s="22" t="s">
        <v>52</v>
      </c>
    </row>
    <row r="12" spans="1:21" ht="39.6" customHeight="1" x14ac:dyDescent="0.2">
      <c r="B12" s="21" t="s">
        <v>15</v>
      </c>
      <c r="C12" s="163" t="s">
        <v>53</v>
      </c>
      <c r="D12" s="163"/>
      <c r="E12" s="163"/>
      <c r="F12" s="163"/>
      <c r="G12" s="164"/>
    </row>
    <row r="13" spans="1:21" ht="77.45" customHeight="1" x14ac:dyDescent="0.2">
      <c r="B13" s="19"/>
      <c r="C13" s="77" t="s">
        <v>54</v>
      </c>
      <c r="D13" s="77" t="s">
        <v>55</v>
      </c>
      <c r="E13" s="77" t="s">
        <v>56</v>
      </c>
      <c r="F13" s="77" t="s">
        <v>57</v>
      </c>
      <c r="G13" s="77" t="s">
        <v>58</v>
      </c>
    </row>
    <row r="14" spans="1:21" ht="26.25" customHeight="1" x14ac:dyDescent="0.2">
      <c r="B14" s="18"/>
      <c r="C14" s="165" t="s">
        <v>28</v>
      </c>
      <c r="D14" s="165"/>
      <c r="E14" s="165"/>
      <c r="F14" s="165"/>
      <c r="G14" s="166"/>
    </row>
    <row r="15" spans="1:21" ht="30.75" customHeight="1" x14ac:dyDescent="0.2">
      <c r="B15" s="71" t="s">
        <v>59</v>
      </c>
      <c r="C15" s="65" t="s">
        <v>231</v>
      </c>
      <c r="D15" s="65" t="s">
        <v>232</v>
      </c>
      <c r="E15" s="65" t="s">
        <v>210</v>
      </c>
      <c r="F15" s="66" t="s">
        <v>230</v>
      </c>
      <c r="G15" s="66" t="s">
        <v>233</v>
      </c>
    </row>
    <row r="16" spans="1:21" ht="30.75" customHeight="1" x14ac:dyDescent="0.2">
      <c r="B16" s="71" t="s">
        <v>60</v>
      </c>
      <c r="C16" s="65" t="s">
        <v>234</v>
      </c>
      <c r="D16" s="65" t="s">
        <v>235</v>
      </c>
      <c r="E16" s="65" t="s">
        <v>211</v>
      </c>
      <c r="F16" s="66" t="s">
        <v>230</v>
      </c>
      <c r="G16" s="66" t="s">
        <v>233</v>
      </c>
    </row>
    <row r="17" spans="2:7" ht="30.75" customHeight="1" x14ac:dyDescent="0.2">
      <c r="B17" s="71" t="s">
        <v>61</v>
      </c>
      <c r="C17" s="65" t="s">
        <v>236</v>
      </c>
      <c r="D17" s="65" t="s">
        <v>237</v>
      </c>
      <c r="E17" s="65" t="s">
        <v>212</v>
      </c>
      <c r="F17" s="66" t="s">
        <v>230</v>
      </c>
      <c r="G17" s="66" t="s">
        <v>233</v>
      </c>
    </row>
    <row r="18" spans="2:7" ht="30.75" customHeight="1" x14ac:dyDescent="0.2">
      <c r="B18" s="71" t="s">
        <v>62</v>
      </c>
      <c r="C18" s="65" t="s">
        <v>238</v>
      </c>
      <c r="D18" s="65" t="s">
        <v>239</v>
      </c>
      <c r="E18" s="65" t="s">
        <v>214</v>
      </c>
      <c r="F18" s="66" t="s">
        <v>230</v>
      </c>
      <c r="G18" s="66" t="s">
        <v>233</v>
      </c>
    </row>
    <row r="19" spans="2:7" ht="30.75" customHeight="1" x14ac:dyDescent="0.2">
      <c r="B19" s="71" t="s">
        <v>63</v>
      </c>
      <c r="C19" s="65" t="s">
        <v>240</v>
      </c>
      <c r="D19" s="65" t="s">
        <v>241</v>
      </c>
      <c r="E19" s="65" t="s">
        <v>213</v>
      </c>
      <c r="F19" s="66" t="s">
        <v>230</v>
      </c>
      <c r="G19" s="66" t="s">
        <v>233</v>
      </c>
    </row>
    <row r="20" spans="2:7" ht="30.75" customHeight="1" x14ac:dyDescent="0.2">
      <c r="B20" s="71" t="s">
        <v>64</v>
      </c>
      <c r="C20" s="65" t="s">
        <v>242</v>
      </c>
      <c r="D20" s="65" t="s">
        <v>243</v>
      </c>
      <c r="E20" s="65" t="s">
        <v>215</v>
      </c>
      <c r="F20" s="66" t="s">
        <v>230</v>
      </c>
      <c r="G20" s="66" t="s">
        <v>233</v>
      </c>
    </row>
    <row r="21" spans="2:7" ht="30.75" customHeight="1" x14ac:dyDescent="0.2">
      <c r="B21" s="71" t="s">
        <v>65</v>
      </c>
      <c r="C21" s="65" t="s">
        <v>244</v>
      </c>
      <c r="D21" s="65" t="s">
        <v>245</v>
      </c>
      <c r="E21" s="65" t="s">
        <v>216</v>
      </c>
      <c r="F21" s="66" t="s">
        <v>230</v>
      </c>
      <c r="G21" s="66" t="s">
        <v>233</v>
      </c>
    </row>
    <row r="22" spans="2:7" ht="30.75" customHeight="1" x14ac:dyDescent="0.2">
      <c r="B22" s="71" t="s">
        <v>66</v>
      </c>
      <c r="C22" s="65" t="s">
        <v>238</v>
      </c>
      <c r="D22" s="65" t="s">
        <v>239</v>
      </c>
      <c r="E22" s="65" t="s">
        <v>217</v>
      </c>
      <c r="F22" s="66" t="s">
        <v>230</v>
      </c>
      <c r="G22" s="66" t="s">
        <v>233</v>
      </c>
    </row>
    <row r="23" spans="2:7" ht="30.75" customHeight="1" x14ac:dyDescent="0.2">
      <c r="B23" s="71" t="s">
        <v>67</v>
      </c>
      <c r="C23" s="65" t="s">
        <v>246</v>
      </c>
      <c r="D23" s="65" t="s">
        <v>247</v>
      </c>
      <c r="E23" s="65" t="s">
        <v>218</v>
      </c>
      <c r="F23" s="66" t="s">
        <v>230</v>
      </c>
      <c r="G23" s="66" t="s">
        <v>233</v>
      </c>
    </row>
    <row r="24" spans="2:7" ht="30.75" customHeight="1" x14ac:dyDescent="0.2">
      <c r="B24" s="71" t="s">
        <v>68</v>
      </c>
      <c r="C24" s="65" t="s">
        <v>248</v>
      </c>
      <c r="D24" s="65" t="s">
        <v>249</v>
      </c>
      <c r="E24" s="176" t="s">
        <v>219</v>
      </c>
      <c r="F24" s="66" t="s">
        <v>230</v>
      </c>
      <c r="G24" s="66" t="s">
        <v>233</v>
      </c>
    </row>
    <row r="25" spans="2:7" ht="30.75" customHeight="1" x14ac:dyDescent="0.2">
      <c r="B25" s="71" t="s">
        <v>69</v>
      </c>
      <c r="C25" s="65" t="s">
        <v>250</v>
      </c>
      <c r="D25" s="65" t="s">
        <v>251</v>
      </c>
      <c r="E25" s="176" t="s">
        <v>220</v>
      </c>
      <c r="F25" s="66" t="s">
        <v>230</v>
      </c>
      <c r="G25" s="66" t="s">
        <v>233</v>
      </c>
    </row>
    <row r="26" spans="2:7" ht="30.75" customHeight="1" x14ac:dyDescent="0.2">
      <c r="B26" s="71" t="s">
        <v>70</v>
      </c>
      <c r="C26" s="65" t="s">
        <v>252</v>
      </c>
      <c r="D26" s="65" t="s">
        <v>253</v>
      </c>
      <c r="E26" s="65" t="s">
        <v>221</v>
      </c>
      <c r="F26" s="66" t="s">
        <v>230</v>
      </c>
      <c r="G26" s="66" t="s">
        <v>233</v>
      </c>
    </row>
    <row r="27" spans="2:7" ht="30.75" customHeight="1" x14ac:dyDescent="0.2">
      <c r="B27" s="71" t="s">
        <v>71</v>
      </c>
      <c r="C27" s="65" t="s">
        <v>254</v>
      </c>
      <c r="D27" s="65" t="s">
        <v>255</v>
      </c>
      <c r="E27" s="65" t="s">
        <v>256</v>
      </c>
      <c r="F27" s="66" t="s">
        <v>230</v>
      </c>
      <c r="G27" s="66" t="s">
        <v>233</v>
      </c>
    </row>
    <row r="28" spans="2:7" ht="30.75" customHeight="1" x14ac:dyDescent="0.2">
      <c r="B28" s="71" t="s">
        <v>72</v>
      </c>
      <c r="C28" s="65" t="s">
        <v>259</v>
      </c>
      <c r="D28" s="65" t="s">
        <v>260</v>
      </c>
      <c r="E28" s="176" t="s">
        <v>258</v>
      </c>
      <c r="F28" s="66" t="s">
        <v>230</v>
      </c>
      <c r="G28" s="66" t="s">
        <v>233</v>
      </c>
    </row>
    <row r="29" spans="2:7" ht="30.75" customHeight="1" x14ac:dyDescent="0.2">
      <c r="B29" s="71"/>
      <c r="C29" s="65" t="s">
        <v>261</v>
      </c>
      <c r="D29" s="65" t="s">
        <v>262</v>
      </c>
      <c r="E29" s="176" t="s">
        <v>257</v>
      </c>
      <c r="F29" s="66" t="s">
        <v>230</v>
      </c>
      <c r="G29" s="66" t="s">
        <v>263</v>
      </c>
    </row>
    <row r="30" spans="2:7" ht="30.75" customHeight="1" x14ac:dyDescent="0.2">
      <c r="B30" s="71" t="s">
        <v>73</v>
      </c>
      <c r="C30" s="65" t="s">
        <v>264</v>
      </c>
      <c r="D30" s="65" t="s">
        <v>265</v>
      </c>
      <c r="E30" s="176" t="s">
        <v>222</v>
      </c>
      <c r="F30" s="66" t="s">
        <v>230</v>
      </c>
      <c r="G30" s="66" t="s">
        <v>233</v>
      </c>
    </row>
    <row r="31" spans="2:7" ht="30.75" customHeight="1" x14ac:dyDescent="0.2">
      <c r="B31" s="71"/>
      <c r="C31" s="65" t="s">
        <v>266</v>
      </c>
      <c r="D31" s="65" t="s">
        <v>267</v>
      </c>
      <c r="E31" s="176" t="s">
        <v>223</v>
      </c>
      <c r="F31" s="66" t="s">
        <v>230</v>
      </c>
      <c r="G31" s="66" t="s">
        <v>233</v>
      </c>
    </row>
    <row r="32" spans="2:7" ht="30.75" customHeight="1" x14ac:dyDescent="0.2">
      <c r="B32" s="71"/>
      <c r="C32" s="65" t="s">
        <v>268</v>
      </c>
      <c r="D32" s="65" t="s">
        <v>269</v>
      </c>
      <c r="E32" s="176" t="s">
        <v>224</v>
      </c>
      <c r="F32" s="66" t="s">
        <v>230</v>
      </c>
      <c r="G32" s="66" t="s">
        <v>233</v>
      </c>
    </row>
    <row r="33" spans="2:7" ht="30.75" customHeight="1" x14ac:dyDescent="0.2">
      <c r="B33" s="71"/>
      <c r="C33" s="65" t="s">
        <v>270</v>
      </c>
      <c r="D33" s="65" t="s">
        <v>271</v>
      </c>
      <c r="E33" s="176" t="s">
        <v>225</v>
      </c>
      <c r="F33" s="66" t="s">
        <v>230</v>
      </c>
      <c r="G33" s="66" t="s">
        <v>233</v>
      </c>
    </row>
    <row r="34" spans="2:7" ht="30.75" customHeight="1" x14ac:dyDescent="0.2">
      <c r="B34" s="71"/>
      <c r="C34" s="65" t="s">
        <v>272</v>
      </c>
      <c r="D34" s="65" t="s">
        <v>273</v>
      </c>
      <c r="E34" s="176" t="s">
        <v>226</v>
      </c>
      <c r="F34" s="66" t="s">
        <v>230</v>
      </c>
      <c r="G34" s="66" t="s">
        <v>233</v>
      </c>
    </row>
    <row r="35" spans="2:7" ht="30.75" customHeight="1" x14ac:dyDescent="0.2">
      <c r="B35" s="71"/>
      <c r="C35" s="65" t="s">
        <v>274</v>
      </c>
      <c r="D35" s="65" t="s">
        <v>275</v>
      </c>
      <c r="E35" s="176" t="s">
        <v>227</v>
      </c>
      <c r="F35" s="66" t="s">
        <v>230</v>
      </c>
      <c r="G35" s="66" t="s">
        <v>233</v>
      </c>
    </row>
    <row r="36" spans="2:7" ht="30.75" customHeight="1" x14ac:dyDescent="0.2">
      <c r="B36" s="71"/>
      <c r="C36" s="65" t="s">
        <v>276</v>
      </c>
      <c r="D36" s="65" t="s">
        <v>277</v>
      </c>
      <c r="E36" s="176" t="s">
        <v>228</v>
      </c>
      <c r="F36" s="66" t="s">
        <v>230</v>
      </c>
      <c r="G36" s="66" t="s">
        <v>233</v>
      </c>
    </row>
    <row r="37" spans="2:7" ht="30.75" customHeight="1" x14ac:dyDescent="0.2">
      <c r="B37" s="71"/>
      <c r="C37" s="65" t="s">
        <v>278</v>
      </c>
      <c r="D37" s="65" t="s">
        <v>279</v>
      </c>
      <c r="E37" s="176" t="s">
        <v>229</v>
      </c>
      <c r="F37" s="66" t="s">
        <v>230</v>
      </c>
      <c r="G37" s="66" t="s">
        <v>233</v>
      </c>
    </row>
    <row r="38" spans="2:7" ht="30.75" customHeight="1" x14ac:dyDescent="0.2">
      <c r="B38" s="71" t="s">
        <v>74</v>
      </c>
      <c r="C38" s="65"/>
      <c r="D38" s="65"/>
      <c r="E38" s="177"/>
      <c r="F38" s="66"/>
      <c r="G38" s="66"/>
    </row>
    <row r="39" spans="2:7" x14ac:dyDescent="0.2"/>
    <row r="40" spans="2:7" hidden="1" x14ac:dyDescent="0.2">
      <c r="B40" s="146" t="s">
        <v>29</v>
      </c>
      <c r="C40" s="146"/>
      <c r="D40" s="146"/>
      <c r="E40" s="146"/>
      <c r="F40" s="146"/>
      <c r="G40" s="146"/>
    </row>
    <row r="41" spans="2:7" x14ac:dyDescent="0.2"/>
    <row r="42" spans="2:7" x14ac:dyDescent="0.2"/>
    <row r="43" spans="2:7" x14ac:dyDescent="0.2"/>
    <row r="44" spans="2:7" x14ac:dyDescent="0.2"/>
  </sheetData>
  <mergeCells count="8">
    <mergeCell ref="B40:G40"/>
    <mergeCell ref="C12:G12"/>
    <mergeCell ref="C14:G14"/>
    <mergeCell ref="F1:G2"/>
    <mergeCell ref="B5:E5"/>
    <mergeCell ref="F5:G6"/>
    <mergeCell ref="B6:E6"/>
    <mergeCell ref="B9:H9"/>
  </mergeCells>
  <conditionalFormatting sqref="C15:G38">
    <cfRule type="expression" dxfId="2" priority="1">
      <formula>C15=""</formula>
    </cfRule>
  </conditionalFormatting>
  <dataValidations count="1">
    <dataValidation type="list" allowBlank="1" showInputMessage="1" showErrorMessage="1" sqref="G15:G38" xr:uid="{B7FE4AC4-8649-4B37-BB03-12FA98E7B49E}">
      <formula1>"N/A, Social Enterprise, Indigenous"</formula1>
    </dataValidation>
  </dataValidations>
  <hyperlinks>
    <hyperlink ref="D10" r:id="rId1" xr:uid="{FDF18F03-8A58-43ED-B150-BAA14F80EFC2}"/>
    <hyperlink ref="F10" r:id="rId2" display="Queensland Indigenous Procurement Policy" xr:uid="{5B63C25C-AC01-4ED7-9415-3508D9D24BD5}"/>
  </hyperlinks>
  <printOptions horizontalCentered="1"/>
  <pageMargins left="0.23622047244094491" right="0.23622047244094491" top="0.74803149606299213" bottom="0.74803149606299213" header="0.31496062992125984" footer="0.31496062992125984"/>
  <pageSetup paperSize="9" scale="49" orientation="portrait" r:id="rId3"/>
  <headerFooter>
    <oddHeader>&amp;F</oddHeader>
    <oddFooter>&amp;LQBuild
FRM718 Revision 08 (September 2023)&amp;C&amp;"-,Bold"&amp;A 
Confidential&amp;R&amp;P of &amp;N</oddFooter>
  </headerFooter>
  <colBreaks count="1" manualBreakCount="1">
    <brk id="1" max="1048575" man="1"/>
  </colBreaks>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7E17E2-77B0-43F4-81C4-F69C6BD06B9A}">
  <sheetPr codeName="Sheet5">
    <pageSetUpPr fitToPage="1"/>
  </sheetPr>
  <dimension ref="A1:S104"/>
  <sheetViews>
    <sheetView showGridLines="0" topLeftCell="A30" zoomScaleNormal="100" workbookViewId="0">
      <selection activeCell="D13" sqref="D13"/>
    </sheetView>
  </sheetViews>
  <sheetFormatPr defaultColWidth="9.140625" defaultRowHeight="12.75" x14ac:dyDescent="0.2"/>
  <cols>
    <col min="1" max="1" width="20" style="38" customWidth="1"/>
    <col min="2" max="2" width="43.140625" style="38" customWidth="1"/>
    <col min="3" max="4" width="29.85546875" style="38" customWidth="1"/>
    <col min="5" max="5" width="50.28515625" style="38" customWidth="1"/>
    <col min="6" max="18" width="29.85546875" style="38" customWidth="1"/>
    <col min="19" max="19" width="21.5703125" style="38" bestFit="1" customWidth="1"/>
    <col min="20" max="20" width="25.140625" style="38" bestFit="1" customWidth="1"/>
    <col min="21" max="21" width="9.140625" style="38"/>
    <col min="22" max="23" width="15" style="38" customWidth="1"/>
    <col min="24" max="31" width="21.42578125" style="38" customWidth="1"/>
    <col min="32" max="16384" width="9.140625" style="38"/>
  </cols>
  <sheetData>
    <row r="1" spans="1:9" s="43" customFormat="1" ht="26.25" x14ac:dyDescent="0.2">
      <c r="A1" s="44" t="s">
        <v>75</v>
      </c>
    </row>
    <row r="2" spans="1:9" x14ac:dyDescent="0.2">
      <c r="A2" s="38" t="s">
        <v>76</v>
      </c>
    </row>
    <row r="3" spans="1:9" x14ac:dyDescent="0.2">
      <c r="A3" s="50" t="s">
        <v>77</v>
      </c>
      <c r="B3" s="49" t="s">
        <v>78</v>
      </c>
      <c r="C3" s="49" t="s">
        <v>79</v>
      </c>
      <c r="D3" s="49"/>
      <c r="E3" s="49"/>
      <c r="F3" s="49"/>
      <c r="G3" s="49"/>
    </row>
    <row r="4" spans="1:9" ht="67.349999999999994" customHeight="1" x14ac:dyDescent="0.2">
      <c r="A4" s="46" t="s">
        <v>80</v>
      </c>
      <c r="B4" s="46" t="s">
        <v>81</v>
      </c>
      <c r="C4" s="46" t="s">
        <v>19</v>
      </c>
      <c r="D4" s="46" t="s">
        <v>82</v>
      </c>
      <c r="E4" s="46" t="s">
        <v>83</v>
      </c>
      <c r="F4" s="46" t="s">
        <v>84</v>
      </c>
      <c r="G4" s="102" t="s">
        <v>85</v>
      </c>
    </row>
    <row r="5" spans="1:9" ht="67.349999999999994" customHeight="1" x14ac:dyDescent="0.2">
      <c r="A5" s="46" t="s">
        <v>86</v>
      </c>
      <c r="B5" s="46" t="s">
        <v>87</v>
      </c>
      <c r="C5" s="46" t="s">
        <v>19</v>
      </c>
      <c r="D5" s="46" t="s">
        <v>82</v>
      </c>
      <c r="E5" s="46" t="s">
        <v>83</v>
      </c>
      <c r="F5" s="46" t="s">
        <v>84</v>
      </c>
      <c r="G5" s="102" t="s">
        <v>85</v>
      </c>
    </row>
    <row r="6" spans="1:9" ht="67.349999999999994" customHeight="1" x14ac:dyDescent="0.2">
      <c r="A6" s="46" t="s">
        <v>88</v>
      </c>
      <c r="B6" s="46" t="s">
        <v>89</v>
      </c>
      <c r="C6" s="46" t="s">
        <v>19</v>
      </c>
      <c r="D6" s="46" t="s">
        <v>82</v>
      </c>
      <c r="E6" s="46" t="s">
        <v>83</v>
      </c>
      <c r="F6" s="46" t="s">
        <v>84</v>
      </c>
      <c r="G6" s="102" t="s">
        <v>85</v>
      </c>
    </row>
    <row r="7" spans="1:9" ht="67.349999999999994" customHeight="1" x14ac:dyDescent="0.2">
      <c r="A7" s="46" t="s">
        <v>90</v>
      </c>
      <c r="B7" s="46" t="s">
        <v>91</v>
      </c>
      <c r="C7" s="46" t="s">
        <v>19</v>
      </c>
      <c r="D7" s="46" t="s">
        <v>82</v>
      </c>
      <c r="E7" s="46" t="s">
        <v>83</v>
      </c>
      <c r="F7" s="46" t="s">
        <v>84</v>
      </c>
      <c r="G7" s="102" t="s">
        <v>85</v>
      </c>
    </row>
    <row r="9" spans="1:9" x14ac:dyDescent="0.2">
      <c r="A9" s="42" t="s">
        <v>92</v>
      </c>
      <c r="B9" s="25"/>
      <c r="C9" s="25"/>
    </row>
    <row r="10" spans="1:9" ht="25.5" x14ac:dyDescent="0.2">
      <c r="A10" s="46" t="s">
        <v>37</v>
      </c>
      <c r="B10" s="25"/>
      <c r="C10" s="25"/>
    </row>
    <row r="11" spans="1:9" x14ac:dyDescent="0.2">
      <c r="A11" s="46" t="s">
        <v>93</v>
      </c>
    </row>
    <row r="12" spans="1:9" ht="18" x14ac:dyDescent="0.2">
      <c r="A12" s="46" t="s">
        <v>94</v>
      </c>
      <c r="I12" s="80" t="s">
        <v>95</v>
      </c>
    </row>
    <row r="13" spans="1:9" ht="25.5" x14ac:dyDescent="0.2">
      <c r="A13" s="46" t="s">
        <v>96</v>
      </c>
      <c r="H13" s="81" t="s">
        <v>97</v>
      </c>
      <c r="I13" s="82" t="s">
        <v>98</v>
      </c>
    </row>
    <row r="14" spans="1:9" ht="25.5" x14ac:dyDescent="0.2">
      <c r="A14" s="46" t="s">
        <v>99</v>
      </c>
      <c r="H14" s="81" t="s">
        <v>94</v>
      </c>
      <c r="I14" s="83" t="s">
        <v>100</v>
      </c>
    </row>
    <row r="15" spans="1:9" ht="25.5" x14ac:dyDescent="0.2">
      <c r="A15" s="46" t="s">
        <v>101</v>
      </c>
    </row>
    <row r="17" spans="1:19" ht="22.5" customHeight="1" x14ac:dyDescent="0.2">
      <c r="A17" s="47" t="s">
        <v>77</v>
      </c>
      <c r="B17" s="47" t="s">
        <v>78</v>
      </c>
      <c r="C17" s="47" t="s">
        <v>79</v>
      </c>
      <c r="D17" s="47"/>
      <c r="E17" s="47"/>
      <c r="F17" s="47"/>
      <c r="G17" s="25"/>
      <c r="H17" s="25"/>
      <c r="J17" s="25"/>
      <c r="K17" s="25"/>
      <c r="L17" s="25"/>
      <c r="M17" s="25"/>
      <c r="N17" s="25"/>
      <c r="O17" s="25"/>
      <c r="P17" s="25"/>
      <c r="Q17" s="25"/>
      <c r="R17" s="25"/>
      <c r="S17" s="25"/>
    </row>
    <row r="18" spans="1:19" ht="67.349999999999994" customHeight="1" x14ac:dyDescent="0.2">
      <c r="A18" s="46" t="s">
        <v>80</v>
      </c>
      <c r="B18" s="46" t="s">
        <v>81</v>
      </c>
      <c r="C18" s="46" t="s">
        <v>37</v>
      </c>
      <c r="D18" s="46" t="s">
        <v>94</v>
      </c>
      <c r="E18" s="46" t="s">
        <v>93</v>
      </c>
      <c r="F18" s="46"/>
      <c r="G18" s="25"/>
      <c r="J18" s="25"/>
      <c r="K18" s="25"/>
      <c r="L18" s="25"/>
      <c r="M18" s="25"/>
      <c r="N18" s="25"/>
      <c r="O18" s="25"/>
      <c r="P18" s="25"/>
      <c r="Q18" s="25"/>
      <c r="R18" s="25"/>
      <c r="S18" s="25"/>
    </row>
    <row r="19" spans="1:19" ht="67.349999999999994" customHeight="1" x14ac:dyDescent="0.2">
      <c r="A19" s="46" t="s">
        <v>102</v>
      </c>
      <c r="B19" s="46" t="s">
        <v>103</v>
      </c>
      <c r="C19" s="46" t="s">
        <v>37</v>
      </c>
      <c r="D19" s="46" t="s">
        <v>94</v>
      </c>
      <c r="E19" s="46" t="s">
        <v>101</v>
      </c>
      <c r="F19" s="46" t="s">
        <v>93</v>
      </c>
      <c r="G19" s="25"/>
      <c r="J19" s="25"/>
      <c r="K19" s="25"/>
      <c r="L19" s="25"/>
      <c r="M19" s="25"/>
      <c r="N19" s="25"/>
      <c r="O19" s="25"/>
      <c r="P19" s="25"/>
      <c r="Q19" s="25"/>
      <c r="R19" s="25"/>
      <c r="S19" s="25"/>
    </row>
    <row r="20" spans="1:19" ht="67.349999999999994" customHeight="1" x14ac:dyDescent="0.2">
      <c r="A20" s="46" t="s">
        <v>86</v>
      </c>
      <c r="B20" s="46" t="s">
        <v>87</v>
      </c>
      <c r="C20" s="46" t="s">
        <v>37</v>
      </c>
      <c r="D20" s="46" t="s">
        <v>94</v>
      </c>
      <c r="E20" s="46" t="s">
        <v>93</v>
      </c>
      <c r="F20" s="46"/>
      <c r="G20" s="25"/>
      <c r="H20" s="25"/>
      <c r="I20" s="25"/>
      <c r="J20" s="25"/>
      <c r="K20" s="25"/>
      <c r="L20" s="25"/>
      <c r="M20" s="25"/>
      <c r="N20" s="25"/>
      <c r="O20" s="25"/>
      <c r="P20" s="25"/>
      <c r="Q20" s="25"/>
      <c r="R20" s="25"/>
      <c r="S20" s="25"/>
    </row>
    <row r="21" spans="1:19" ht="67.349999999999994" customHeight="1" x14ac:dyDescent="0.2">
      <c r="A21" s="46" t="s">
        <v>88</v>
      </c>
      <c r="B21" s="46" t="s">
        <v>89</v>
      </c>
      <c r="C21" s="46" t="s">
        <v>37</v>
      </c>
      <c r="D21" s="46" t="s">
        <v>94</v>
      </c>
      <c r="E21" s="46" t="s">
        <v>93</v>
      </c>
      <c r="F21" s="46"/>
      <c r="G21" s="25"/>
      <c r="H21" s="25"/>
      <c r="I21" s="25"/>
      <c r="J21" s="25"/>
      <c r="K21" s="25"/>
      <c r="L21" s="25"/>
      <c r="M21" s="25"/>
      <c r="N21" s="25"/>
      <c r="O21" s="25"/>
      <c r="P21" s="25"/>
      <c r="Q21" s="25"/>
      <c r="R21" s="25"/>
      <c r="S21" s="25"/>
    </row>
    <row r="22" spans="1:19" ht="67.349999999999994" customHeight="1" x14ac:dyDescent="0.2">
      <c r="A22" s="46" t="s">
        <v>90</v>
      </c>
      <c r="B22" s="46" t="s">
        <v>91</v>
      </c>
      <c r="C22" s="46" t="s">
        <v>37</v>
      </c>
      <c r="D22" s="46" t="s">
        <v>94</v>
      </c>
      <c r="E22" s="46" t="s">
        <v>93</v>
      </c>
      <c r="F22" s="46"/>
      <c r="G22" s="25"/>
      <c r="H22" s="25"/>
      <c r="I22" s="25"/>
      <c r="J22" s="25"/>
      <c r="K22" s="25"/>
      <c r="L22" s="25"/>
      <c r="M22" s="25"/>
      <c r="N22" s="25"/>
      <c r="O22" s="25"/>
      <c r="P22" s="25"/>
      <c r="Q22" s="25"/>
      <c r="R22" s="25"/>
      <c r="S22" s="25"/>
    </row>
    <row r="23" spans="1:19" ht="67.349999999999994" customHeight="1" x14ac:dyDescent="0.2">
      <c r="A23" s="46" t="s">
        <v>104</v>
      </c>
      <c r="B23" s="46" t="s">
        <v>105</v>
      </c>
      <c r="C23" s="46" t="s">
        <v>37</v>
      </c>
      <c r="D23" s="46" t="s">
        <v>94</v>
      </c>
      <c r="E23" s="46" t="s">
        <v>93</v>
      </c>
      <c r="F23" s="46"/>
      <c r="G23" s="25"/>
      <c r="H23" s="25"/>
      <c r="I23" s="25"/>
      <c r="J23" s="25"/>
      <c r="K23" s="25"/>
      <c r="L23" s="25"/>
      <c r="M23" s="25"/>
      <c r="N23" s="25"/>
      <c r="O23" s="25"/>
      <c r="P23" s="25"/>
      <c r="Q23" s="25"/>
      <c r="R23" s="25"/>
      <c r="S23" s="25"/>
    </row>
    <row r="24" spans="1:19" ht="67.349999999999994" customHeight="1" x14ac:dyDescent="0.2">
      <c r="A24" s="46" t="s">
        <v>106</v>
      </c>
      <c r="B24" s="46" t="s">
        <v>107</v>
      </c>
      <c r="C24" s="46" t="s">
        <v>37</v>
      </c>
      <c r="D24" s="46" t="s">
        <v>94</v>
      </c>
      <c r="E24" s="46" t="s">
        <v>93</v>
      </c>
      <c r="F24" s="46"/>
      <c r="G24" s="25"/>
      <c r="H24" s="25"/>
      <c r="I24" s="25"/>
      <c r="J24" s="25"/>
      <c r="K24" s="25"/>
      <c r="L24" s="25"/>
      <c r="M24" s="25"/>
      <c r="N24" s="25"/>
      <c r="O24" s="25"/>
      <c r="P24" s="25"/>
      <c r="Q24" s="25"/>
      <c r="R24" s="25"/>
      <c r="S24" s="25"/>
    </row>
    <row r="25" spans="1:19" ht="67.349999999999994" customHeight="1" x14ac:dyDescent="0.2">
      <c r="A25" s="39"/>
      <c r="B25" s="39"/>
      <c r="C25" s="39"/>
      <c r="D25" s="39"/>
      <c r="E25" s="39"/>
      <c r="F25" s="39"/>
      <c r="G25" s="25"/>
      <c r="H25" s="25"/>
      <c r="I25" s="25"/>
      <c r="J25" s="25"/>
      <c r="K25" s="25"/>
      <c r="L25" s="25"/>
      <c r="M25" s="25"/>
      <c r="N25" s="25"/>
      <c r="O25" s="25"/>
      <c r="P25" s="25"/>
      <c r="Q25" s="25"/>
      <c r="R25" s="25"/>
      <c r="S25" s="25"/>
    </row>
    <row r="26" spans="1:19" ht="26.25" x14ac:dyDescent="0.2">
      <c r="A26" s="48"/>
    </row>
    <row r="27" spans="1:19" ht="41.25" customHeight="1" x14ac:dyDescent="0.2">
      <c r="A27" s="47" t="s">
        <v>108</v>
      </c>
      <c r="B27" s="47" t="s">
        <v>77</v>
      </c>
      <c r="C27" s="47" t="s">
        <v>109</v>
      </c>
      <c r="D27" s="47" t="s">
        <v>79</v>
      </c>
      <c r="E27" s="47" t="s">
        <v>110</v>
      </c>
      <c r="F27" s="47" t="s">
        <v>111</v>
      </c>
      <c r="G27" s="47" t="s">
        <v>112</v>
      </c>
      <c r="H27" s="47" t="s">
        <v>113</v>
      </c>
      <c r="I27" s="47" t="s">
        <v>114</v>
      </c>
    </row>
    <row r="28" spans="1:19" ht="114.75" x14ac:dyDescent="0.2">
      <c r="A28" s="46" t="str">
        <f t="shared" ref="A28:A46" si="0">B28&amp;D28</f>
        <v>ContractAS2124Workplace Health and Safety</v>
      </c>
      <c r="B28" s="46" t="s">
        <v>81</v>
      </c>
      <c r="C28" s="46" t="s">
        <v>80</v>
      </c>
      <c r="D28" s="46" t="s">
        <v>84</v>
      </c>
      <c r="E28" s="89" t="s">
        <v>115</v>
      </c>
      <c r="F28" s="45"/>
      <c r="G28" s="45"/>
      <c r="H28" s="45"/>
      <c r="I28" s="45"/>
    </row>
    <row r="29" spans="1:19" ht="344.25" x14ac:dyDescent="0.2">
      <c r="A29" s="46" t="str">
        <f t="shared" si="0"/>
        <v>ContractAS2124Methodology and Program</v>
      </c>
      <c r="B29" s="46" t="s">
        <v>81</v>
      </c>
      <c r="C29" s="46" t="s">
        <v>80</v>
      </c>
      <c r="D29" s="46" t="s">
        <v>82</v>
      </c>
      <c r="E29" s="89" t="s">
        <v>116</v>
      </c>
      <c r="F29" s="45"/>
      <c r="G29" s="45"/>
      <c r="H29" s="45"/>
      <c r="I29" s="45"/>
    </row>
    <row r="30" spans="1:19" ht="140.25" x14ac:dyDescent="0.2">
      <c r="A30" s="46" t="str">
        <f t="shared" si="0"/>
        <v>ContractAS2124Resources</v>
      </c>
      <c r="B30" s="46" t="s">
        <v>81</v>
      </c>
      <c r="C30" s="46" t="s">
        <v>80</v>
      </c>
      <c r="D30" s="46" t="s">
        <v>83</v>
      </c>
      <c r="E30" s="89" t="s">
        <v>117</v>
      </c>
      <c r="F30" s="45"/>
      <c r="G30" s="45"/>
      <c r="H30" s="45"/>
      <c r="I30" s="45"/>
    </row>
    <row r="31" spans="1:19" ht="409.5" x14ac:dyDescent="0.2">
      <c r="A31" s="46" t="str">
        <f t="shared" si="0"/>
        <v>ContractAS2124Local Benefits</v>
      </c>
      <c r="B31" s="46" t="s">
        <v>81</v>
      </c>
      <c r="C31" s="46" t="s">
        <v>80</v>
      </c>
      <c r="D31" s="46" t="s">
        <v>94</v>
      </c>
      <c r="E31" s="90" t="s">
        <v>118</v>
      </c>
      <c r="F31" s="45"/>
      <c r="G31" s="45"/>
      <c r="H31" s="45"/>
      <c r="I31" s="45"/>
    </row>
    <row r="32" spans="1:19" ht="25.5" x14ac:dyDescent="0.2">
      <c r="A32" s="46" t="str">
        <f t="shared" si="0"/>
        <v>ContractAS2124Not Applicable</v>
      </c>
      <c r="B32" s="46" t="s">
        <v>81</v>
      </c>
      <c r="C32" s="46" t="s">
        <v>80</v>
      </c>
      <c r="D32" s="46" t="s">
        <v>85</v>
      </c>
      <c r="E32" s="89" t="s">
        <v>119</v>
      </c>
      <c r="F32" s="45"/>
      <c r="G32" s="45"/>
      <c r="H32" s="45"/>
      <c r="I32" s="45"/>
    </row>
    <row r="33" spans="1:9" ht="114.75" x14ac:dyDescent="0.2">
      <c r="A33" s="46" t="str">
        <f t="shared" si="0"/>
        <v>ContractAS4300Workplace Health and Safety</v>
      </c>
      <c r="B33" s="46" t="s">
        <v>87</v>
      </c>
      <c r="C33" s="46" t="s">
        <v>120</v>
      </c>
      <c r="D33" s="46" t="s">
        <v>84</v>
      </c>
      <c r="E33" s="89" t="s">
        <v>115</v>
      </c>
      <c r="F33" s="45"/>
      <c r="G33" s="45"/>
      <c r="H33" s="45"/>
      <c r="I33" s="45"/>
    </row>
    <row r="34" spans="1:9" ht="344.25" x14ac:dyDescent="0.2">
      <c r="A34" s="46" t="str">
        <f t="shared" si="0"/>
        <v>ContractAS4300Methodology and Program</v>
      </c>
      <c r="B34" s="46" t="s">
        <v>87</v>
      </c>
      <c r="C34" s="46" t="s">
        <v>120</v>
      </c>
      <c r="D34" s="46" t="s">
        <v>82</v>
      </c>
      <c r="E34" s="89" t="s">
        <v>116</v>
      </c>
      <c r="F34" s="45"/>
      <c r="G34" s="45"/>
      <c r="H34" s="45"/>
      <c r="I34" s="45"/>
    </row>
    <row r="35" spans="1:9" ht="140.25" x14ac:dyDescent="0.2">
      <c r="A35" s="46" t="str">
        <f t="shared" si="0"/>
        <v>ContractAS4300Resources</v>
      </c>
      <c r="B35" s="46" t="s">
        <v>87</v>
      </c>
      <c r="C35" s="46" t="s">
        <v>120</v>
      </c>
      <c r="D35" s="46" t="s">
        <v>83</v>
      </c>
      <c r="E35" s="89" t="s">
        <v>117</v>
      </c>
      <c r="F35" s="45"/>
      <c r="G35" s="45"/>
      <c r="H35" s="45"/>
      <c r="I35" s="45"/>
    </row>
    <row r="36" spans="1:9" ht="409.5" x14ac:dyDescent="0.2">
      <c r="A36" s="46" t="str">
        <f t="shared" si="0"/>
        <v>ContractAS4300Local Benefits</v>
      </c>
      <c r="B36" s="46" t="s">
        <v>87</v>
      </c>
      <c r="C36" s="46" t="s">
        <v>120</v>
      </c>
      <c r="D36" s="46" t="s">
        <v>94</v>
      </c>
      <c r="E36" s="90" t="s">
        <v>118</v>
      </c>
      <c r="F36" s="45"/>
      <c r="G36" s="45"/>
      <c r="H36" s="45"/>
      <c r="I36" s="45"/>
    </row>
    <row r="37" spans="1:9" ht="25.5" x14ac:dyDescent="0.2">
      <c r="A37" s="46" t="str">
        <f t="shared" si="0"/>
        <v>ContractAS4300Not Applicable</v>
      </c>
      <c r="B37" s="46" t="s">
        <v>87</v>
      </c>
      <c r="C37" s="46" t="s">
        <v>120</v>
      </c>
      <c r="D37" s="46" t="s">
        <v>85</v>
      </c>
      <c r="E37" s="89" t="s">
        <v>119</v>
      </c>
      <c r="F37" s="45"/>
      <c r="G37" s="45"/>
      <c r="H37" s="45"/>
      <c r="I37" s="45"/>
    </row>
    <row r="38" spans="1:9" ht="114.75" x14ac:dyDescent="0.2">
      <c r="A38" s="46" t="str">
        <f t="shared" si="0"/>
        <v>ContractAS4300_2StageWorkplace Health and Safety</v>
      </c>
      <c r="B38" s="46" t="s">
        <v>89</v>
      </c>
      <c r="C38" s="46" t="s">
        <v>121</v>
      </c>
      <c r="D38" s="46" t="s">
        <v>84</v>
      </c>
      <c r="E38" s="89" t="s">
        <v>115</v>
      </c>
      <c r="F38" s="45"/>
      <c r="G38" s="45"/>
      <c r="H38" s="45"/>
      <c r="I38" s="45"/>
    </row>
    <row r="39" spans="1:9" ht="344.25" x14ac:dyDescent="0.2">
      <c r="A39" s="46" t="str">
        <f t="shared" si="0"/>
        <v>ContractAS4300_2StageMethodology and Program</v>
      </c>
      <c r="B39" s="46" t="s">
        <v>89</v>
      </c>
      <c r="C39" s="46" t="s">
        <v>121</v>
      </c>
      <c r="D39" s="46" t="s">
        <v>82</v>
      </c>
      <c r="E39" s="89" t="s">
        <v>116</v>
      </c>
      <c r="F39" s="45"/>
      <c r="G39" s="45"/>
      <c r="H39" s="45"/>
      <c r="I39" s="45"/>
    </row>
    <row r="40" spans="1:9" ht="140.25" x14ac:dyDescent="0.2">
      <c r="A40" s="46" t="str">
        <f t="shared" si="0"/>
        <v>ContractAS4300_2StageResources</v>
      </c>
      <c r="B40" s="46" t="s">
        <v>89</v>
      </c>
      <c r="C40" s="46" t="s">
        <v>121</v>
      </c>
      <c r="D40" s="46" t="s">
        <v>83</v>
      </c>
      <c r="E40" s="89" t="s">
        <v>117</v>
      </c>
      <c r="F40" s="45"/>
      <c r="G40" s="45"/>
      <c r="H40" s="45"/>
      <c r="I40" s="45"/>
    </row>
    <row r="41" spans="1:9" ht="409.5" x14ac:dyDescent="0.2">
      <c r="A41" s="46" t="str">
        <f>B41&amp;D41</f>
        <v>ContractAS4300_2StageLocal Benefits</v>
      </c>
      <c r="B41" s="46" t="s">
        <v>89</v>
      </c>
      <c r="C41" s="46" t="s">
        <v>121</v>
      </c>
      <c r="D41" s="46" t="s">
        <v>94</v>
      </c>
      <c r="E41" s="90" t="s">
        <v>118</v>
      </c>
      <c r="F41" s="45"/>
      <c r="G41" s="45"/>
      <c r="H41" s="45"/>
      <c r="I41" s="45"/>
    </row>
    <row r="42" spans="1:9" ht="114.75" x14ac:dyDescent="0.2">
      <c r="A42" s="46" t="str">
        <f t="shared" si="0"/>
        <v>ContractMedWorksWorkplace Health and Safety</v>
      </c>
      <c r="B42" s="46" t="s">
        <v>91</v>
      </c>
      <c r="C42" s="46" t="s">
        <v>90</v>
      </c>
      <c r="D42" s="46" t="s">
        <v>84</v>
      </c>
      <c r="E42" s="89" t="s">
        <v>115</v>
      </c>
      <c r="F42" s="45"/>
      <c r="G42" s="45"/>
      <c r="H42" s="45"/>
      <c r="I42" s="45"/>
    </row>
    <row r="43" spans="1:9" ht="344.25" x14ac:dyDescent="0.2">
      <c r="A43" s="46" t="str">
        <f t="shared" si="0"/>
        <v>ContractMedWorksMethodology and Program</v>
      </c>
      <c r="B43" s="46" t="s">
        <v>91</v>
      </c>
      <c r="C43" s="46" t="s">
        <v>90</v>
      </c>
      <c r="D43" s="46" t="s">
        <v>82</v>
      </c>
      <c r="E43" s="89" t="s">
        <v>116</v>
      </c>
      <c r="F43" s="45"/>
      <c r="G43" s="45"/>
      <c r="H43" s="45"/>
      <c r="I43" s="45"/>
    </row>
    <row r="44" spans="1:9" ht="140.25" x14ac:dyDescent="0.2">
      <c r="A44" s="46" t="str">
        <f t="shared" si="0"/>
        <v>ContractMedWorksResources</v>
      </c>
      <c r="B44" s="46" t="s">
        <v>91</v>
      </c>
      <c r="C44" s="46" t="s">
        <v>90</v>
      </c>
      <c r="D44" s="46" t="s">
        <v>83</v>
      </c>
      <c r="E44" s="89" t="s">
        <v>117</v>
      </c>
      <c r="F44" s="45"/>
      <c r="G44" s="45"/>
      <c r="H44" s="45"/>
      <c r="I44" s="45"/>
    </row>
    <row r="45" spans="1:9" ht="409.5" x14ac:dyDescent="0.2">
      <c r="A45" s="46" t="str">
        <f t="shared" si="0"/>
        <v>ContractMedWorksLocal Benefits</v>
      </c>
      <c r="B45" s="46" t="s">
        <v>91</v>
      </c>
      <c r="C45" s="46" t="s">
        <v>90</v>
      </c>
      <c r="D45" s="46" t="s">
        <v>94</v>
      </c>
      <c r="E45" s="90" t="s">
        <v>118</v>
      </c>
      <c r="F45" s="45"/>
      <c r="G45" s="45"/>
      <c r="H45" s="45"/>
      <c r="I45" s="45"/>
    </row>
    <row r="46" spans="1:9" ht="38.25" x14ac:dyDescent="0.2">
      <c r="A46" s="46" t="str">
        <f t="shared" si="0"/>
        <v>ContractMedWorksNot Applicable</v>
      </c>
      <c r="B46" s="46" t="s">
        <v>91</v>
      </c>
      <c r="C46" s="46" t="s">
        <v>90</v>
      </c>
      <c r="D46" s="46" t="s">
        <v>85</v>
      </c>
      <c r="E46" s="89" t="s">
        <v>119</v>
      </c>
      <c r="F46" s="45"/>
      <c r="G46" s="45"/>
      <c r="H46" s="45"/>
      <c r="I46" s="45"/>
    </row>
    <row r="47" spans="1:9" ht="12" customHeight="1" x14ac:dyDescent="0.2">
      <c r="A47" s="39"/>
      <c r="B47" s="39"/>
      <c r="C47" s="39"/>
      <c r="D47" s="39"/>
      <c r="E47" s="95"/>
      <c r="F47" s="96"/>
      <c r="G47" s="96"/>
      <c r="H47" s="96"/>
      <c r="I47" s="96"/>
    </row>
    <row r="48" spans="1:9" x14ac:dyDescent="0.2">
      <c r="A48" s="39"/>
      <c r="B48" s="39"/>
      <c r="C48" s="39"/>
      <c r="D48" s="39"/>
      <c r="E48" s="95"/>
      <c r="F48" s="96"/>
      <c r="G48" s="96"/>
      <c r="H48" s="96"/>
      <c r="I48" s="96"/>
    </row>
    <row r="50" spans="1:2" s="43" customFormat="1" ht="26.25" x14ac:dyDescent="0.2">
      <c r="A50" s="44" t="s">
        <v>122</v>
      </c>
    </row>
    <row r="52" spans="1:2" ht="25.5" x14ac:dyDescent="0.2">
      <c r="A52" s="91" t="s">
        <v>123</v>
      </c>
      <c r="B52" s="91" t="s">
        <v>124</v>
      </c>
    </row>
    <row r="53" spans="1:2" x14ac:dyDescent="0.2">
      <c r="A53" s="92" t="s">
        <v>19</v>
      </c>
      <c r="B53" s="92" t="s">
        <v>125</v>
      </c>
    </row>
    <row r="54" spans="1:2" ht="89.25" x14ac:dyDescent="0.2">
      <c r="A54" s="92" t="s">
        <v>126</v>
      </c>
      <c r="B54" s="92" t="s">
        <v>127</v>
      </c>
    </row>
    <row r="55" spans="1:2" ht="76.5" x14ac:dyDescent="0.2">
      <c r="A55" s="92" t="s">
        <v>128</v>
      </c>
      <c r="B55" s="92" t="s">
        <v>129</v>
      </c>
    </row>
    <row r="56" spans="1:2" ht="255" x14ac:dyDescent="0.2">
      <c r="A56" s="92" t="s">
        <v>130</v>
      </c>
      <c r="B56" s="45" t="s">
        <v>131</v>
      </c>
    </row>
    <row r="57" spans="1:2" ht="72" customHeight="1" x14ac:dyDescent="0.2">
      <c r="A57" s="92" t="s">
        <v>132</v>
      </c>
      <c r="B57" s="92" t="s">
        <v>133</v>
      </c>
    </row>
    <row r="58" spans="1:2" x14ac:dyDescent="0.2">
      <c r="A58" s="92" t="s">
        <v>134</v>
      </c>
      <c r="B58" s="92" t="s">
        <v>85</v>
      </c>
    </row>
    <row r="65" spans="1:8" ht="25.5" x14ac:dyDescent="0.2">
      <c r="A65" s="91" t="s">
        <v>135</v>
      </c>
      <c r="B65" s="91" t="s">
        <v>124</v>
      </c>
      <c r="D65" s="91" t="s">
        <v>136</v>
      </c>
      <c r="E65" s="91" t="s">
        <v>124</v>
      </c>
      <c r="G65" s="91" t="s">
        <v>137</v>
      </c>
      <c r="H65" s="91" t="s">
        <v>124</v>
      </c>
    </row>
    <row r="66" spans="1:8" x14ac:dyDescent="0.2">
      <c r="A66" s="92" t="s">
        <v>19</v>
      </c>
      <c r="B66" s="92" t="s">
        <v>125</v>
      </c>
      <c r="D66" s="92" t="s">
        <v>19</v>
      </c>
      <c r="E66" s="92" t="s">
        <v>125</v>
      </c>
      <c r="G66" s="92" t="s">
        <v>19</v>
      </c>
      <c r="H66" s="92" t="s">
        <v>125</v>
      </c>
    </row>
    <row r="67" spans="1:8" ht="63.75" x14ac:dyDescent="0.2">
      <c r="A67" s="92" t="s">
        <v>138</v>
      </c>
      <c r="B67" s="92" t="s">
        <v>139</v>
      </c>
      <c r="D67" s="92" t="s">
        <v>140</v>
      </c>
      <c r="E67" s="92" t="s">
        <v>141</v>
      </c>
      <c r="G67" s="92" t="s">
        <v>142</v>
      </c>
      <c r="H67" s="92" t="s">
        <v>143</v>
      </c>
    </row>
    <row r="68" spans="1:8" ht="38.25" x14ac:dyDescent="0.2">
      <c r="A68" s="92" t="s">
        <v>144</v>
      </c>
      <c r="B68" s="92" t="s">
        <v>145</v>
      </c>
      <c r="D68" s="92" t="s">
        <v>146</v>
      </c>
      <c r="E68" s="92" t="s">
        <v>147</v>
      </c>
      <c r="G68" s="92" t="s">
        <v>148</v>
      </c>
      <c r="H68" s="92" t="s">
        <v>149</v>
      </c>
    </row>
    <row r="69" spans="1:8" ht="63.75" x14ac:dyDescent="0.2">
      <c r="A69" s="92" t="s">
        <v>150</v>
      </c>
      <c r="B69" s="92" t="s">
        <v>139</v>
      </c>
      <c r="D69" s="92" t="s">
        <v>151</v>
      </c>
      <c r="E69" s="92" t="s">
        <v>152</v>
      </c>
      <c r="G69" s="92" t="s">
        <v>153</v>
      </c>
      <c r="H69" s="92" t="s">
        <v>154</v>
      </c>
    </row>
    <row r="70" spans="1:8" x14ac:dyDescent="0.2">
      <c r="A70" s="92" t="s">
        <v>134</v>
      </c>
      <c r="B70" s="92" t="s">
        <v>85</v>
      </c>
      <c r="D70" s="92" t="s">
        <v>134</v>
      </c>
      <c r="E70" s="92" t="s">
        <v>85</v>
      </c>
      <c r="G70" s="92" t="s">
        <v>134</v>
      </c>
      <c r="H70" s="92" t="s">
        <v>85</v>
      </c>
    </row>
    <row r="71" spans="1:8" x14ac:dyDescent="0.2">
      <c r="A71" s="25"/>
      <c r="B71" s="25"/>
    </row>
    <row r="81" spans="1:19" s="43" customFormat="1" ht="26.25" x14ac:dyDescent="0.2">
      <c r="A81" s="44" t="s">
        <v>155</v>
      </c>
    </row>
    <row r="83" spans="1:19" ht="38.25" x14ac:dyDescent="0.2">
      <c r="A83" s="42" t="s">
        <v>112</v>
      </c>
      <c r="B83" s="41" t="s">
        <v>156</v>
      </c>
      <c r="C83" s="41" t="s">
        <v>157</v>
      </c>
      <c r="D83" s="41" t="s">
        <v>158</v>
      </c>
      <c r="E83" s="41" t="s">
        <v>159</v>
      </c>
      <c r="G83" s="40" t="s">
        <v>160</v>
      </c>
      <c r="H83" s="40" t="s">
        <v>161</v>
      </c>
      <c r="I83" s="40" t="s">
        <v>162</v>
      </c>
      <c r="J83" s="40"/>
      <c r="K83" s="40"/>
      <c r="L83" s="40"/>
      <c r="M83" s="40"/>
      <c r="N83" s="40"/>
      <c r="O83" s="40"/>
      <c r="P83" s="40"/>
      <c r="Q83" s="40"/>
      <c r="R83" s="40"/>
      <c r="S83" s="40"/>
    </row>
    <row r="84" spans="1:19" x14ac:dyDescent="0.2">
      <c r="A84" s="38">
        <v>5</v>
      </c>
      <c r="B84" s="38">
        <v>100</v>
      </c>
      <c r="C84" s="39" t="s">
        <v>163</v>
      </c>
      <c r="D84" s="39" t="s">
        <v>164</v>
      </c>
      <c r="E84" s="38" t="s">
        <v>165</v>
      </c>
      <c r="G84" s="38" t="s">
        <v>166</v>
      </c>
      <c r="H84" s="38" t="s">
        <v>167</v>
      </c>
      <c r="I84" s="38" t="s">
        <v>168</v>
      </c>
    </row>
    <row r="85" spans="1:19" x14ac:dyDescent="0.2">
      <c r="A85" s="38">
        <v>10</v>
      </c>
      <c r="B85" s="38">
        <v>95</v>
      </c>
      <c r="C85" s="39" t="s">
        <v>44</v>
      </c>
      <c r="D85" s="39" t="s">
        <v>169</v>
      </c>
      <c r="E85" s="38" t="s">
        <v>170</v>
      </c>
      <c r="G85" s="38" t="s">
        <v>171</v>
      </c>
      <c r="H85" s="38" t="s">
        <v>172</v>
      </c>
      <c r="I85" s="38" t="s">
        <v>173</v>
      </c>
    </row>
    <row r="86" spans="1:19" x14ac:dyDescent="0.2">
      <c r="A86" s="38">
        <v>15</v>
      </c>
      <c r="B86" s="38">
        <v>90</v>
      </c>
      <c r="C86" s="39" t="s">
        <v>174</v>
      </c>
      <c r="D86" s="38" t="s">
        <v>85</v>
      </c>
      <c r="E86" s="38" t="s">
        <v>175</v>
      </c>
      <c r="G86" s="38" t="s">
        <v>176</v>
      </c>
      <c r="H86" s="38" t="s">
        <v>177</v>
      </c>
      <c r="I86" s="38" t="s">
        <v>178</v>
      </c>
    </row>
    <row r="87" spans="1:19" x14ac:dyDescent="0.2">
      <c r="A87" s="38">
        <v>20</v>
      </c>
      <c r="B87" s="38">
        <v>85</v>
      </c>
      <c r="C87" s="39" t="s">
        <v>179</v>
      </c>
      <c r="E87" s="38" t="s">
        <v>180</v>
      </c>
      <c r="G87" s="38" t="s">
        <v>181</v>
      </c>
      <c r="H87" s="38" t="s">
        <v>182</v>
      </c>
      <c r="I87" s="38" t="s">
        <v>183</v>
      </c>
    </row>
    <row r="88" spans="1:19" x14ac:dyDescent="0.2">
      <c r="A88" s="38">
        <v>25</v>
      </c>
      <c r="B88" s="38">
        <v>80</v>
      </c>
      <c r="E88" s="38" t="s">
        <v>184</v>
      </c>
      <c r="G88" s="38" t="s">
        <v>185</v>
      </c>
      <c r="I88" s="38" t="s">
        <v>186</v>
      </c>
    </row>
    <row r="89" spans="1:19" x14ac:dyDescent="0.2">
      <c r="A89" s="38">
        <v>30</v>
      </c>
      <c r="B89" s="38">
        <v>75</v>
      </c>
      <c r="E89" s="38" t="s">
        <v>187</v>
      </c>
      <c r="G89" s="38" t="s">
        <v>188</v>
      </c>
      <c r="I89" s="38" t="s">
        <v>189</v>
      </c>
    </row>
    <row r="90" spans="1:19" x14ac:dyDescent="0.2">
      <c r="A90" s="38">
        <v>35</v>
      </c>
      <c r="B90" s="38">
        <v>70</v>
      </c>
      <c r="E90" s="38" t="s">
        <v>190</v>
      </c>
      <c r="G90" s="38" t="s">
        <v>191</v>
      </c>
      <c r="I90" s="38" t="s">
        <v>192</v>
      </c>
    </row>
    <row r="91" spans="1:19" x14ac:dyDescent="0.2">
      <c r="A91" s="38">
        <v>40</v>
      </c>
      <c r="B91" s="38">
        <v>65</v>
      </c>
      <c r="E91" s="38" t="s">
        <v>193</v>
      </c>
      <c r="G91" s="38" t="s">
        <v>194</v>
      </c>
    </row>
    <row r="92" spans="1:19" x14ac:dyDescent="0.2">
      <c r="A92" s="38">
        <v>45</v>
      </c>
      <c r="B92" s="38">
        <v>60</v>
      </c>
      <c r="E92" s="38" t="s">
        <v>195</v>
      </c>
      <c r="G92" s="38" t="s">
        <v>196</v>
      </c>
    </row>
    <row r="93" spans="1:19" x14ac:dyDescent="0.2">
      <c r="A93" s="38">
        <v>50</v>
      </c>
      <c r="B93" s="38">
        <v>55</v>
      </c>
      <c r="E93" s="38" t="s">
        <v>197</v>
      </c>
      <c r="G93" s="38" t="s">
        <v>198</v>
      </c>
    </row>
    <row r="94" spans="1:19" x14ac:dyDescent="0.2">
      <c r="A94" s="38">
        <v>55</v>
      </c>
      <c r="B94" s="38">
        <v>50</v>
      </c>
      <c r="E94" s="38" t="s">
        <v>199</v>
      </c>
    </row>
    <row r="95" spans="1:19" x14ac:dyDescent="0.2">
      <c r="A95" s="38">
        <v>60</v>
      </c>
      <c r="B95" s="38">
        <v>45</v>
      </c>
    </row>
    <row r="96" spans="1:19" x14ac:dyDescent="0.2">
      <c r="A96" s="38">
        <v>65</v>
      </c>
      <c r="B96" s="38">
        <v>40</v>
      </c>
    </row>
    <row r="97" spans="1:2" x14ac:dyDescent="0.2">
      <c r="A97" s="38">
        <v>70</v>
      </c>
      <c r="B97" s="38">
        <v>35</v>
      </c>
    </row>
    <row r="98" spans="1:2" x14ac:dyDescent="0.2">
      <c r="A98" s="38">
        <v>75</v>
      </c>
      <c r="B98" s="38">
        <v>30</v>
      </c>
    </row>
    <row r="99" spans="1:2" x14ac:dyDescent="0.2">
      <c r="A99" s="38">
        <v>80</v>
      </c>
      <c r="B99" s="38">
        <v>25</v>
      </c>
    </row>
    <row r="100" spans="1:2" x14ac:dyDescent="0.2">
      <c r="A100" s="38">
        <v>85</v>
      </c>
      <c r="B100" s="38">
        <v>20</v>
      </c>
    </row>
    <row r="101" spans="1:2" x14ac:dyDescent="0.2">
      <c r="A101" s="38">
        <v>90</v>
      </c>
      <c r="B101" s="38">
        <v>15</v>
      </c>
    </row>
    <row r="102" spans="1:2" x14ac:dyDescent="0.2">
      <c r="A102" s="38">
        <v>95</v>
      </c>
      <c r="B102" s="38">
        <v>10</v>
      </c>
    </row>
    <row r="103" spans="1:2" x14ac:dyDescent="0.2">
      <c r="A103" s="38">
        <v>100</v>
      </c>
      <c r="B103" s="38">
        <v>5</v>
      </c>
    </row>
    <row r="104" spans="1:2" x14ac:dyDescent="0.2">
      <c r="A104" s="37" t="s">
        <v>85</v>
      </c>
      <c r="B104" s="37" t="s">
        <v>85</v>
      </c>
    </row>
  </sheetData>
  <autoFilter ref="A27:I46" xr:uid="{7E890EEA-8683-4B3C-AAC6-ACF874F41342}"/>
  <conditionalFormatting sqref="A28:A46">
    <cfRule type="duplicateValues" dxfId="1" priority="35"/>
  </conditionalFormatting>
  <conditionalFormatting sqref="A47:A48">
    <cfRule type="duplicateValues" dxfId="0" priority="34"/>
  </conditionalFormatting>
  <printOptions horizontalCentered="1"/>
  <pageMargins left="0.23622047244094491" right="0.23622047244094491" top="0.74803149606299213" bottom="0.74803149606299213" header="0.31496062992125984" footer="0.31496062992125984"/>
  <pageSetup paperSize="9" scale="10" orientation="portrait" r:id="rId1"/>
  <headerFooter>
    <oddHeader>&amp;F</oddHeader>
    <oddFooter>&amp;LQBuild
FRM718 Revision 08 (September 2023)&amp;C&amp;"-,Bold"&amp;A 
Confidential&amp;R&amp;P of &amp;N</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6BA8A7E9ECD5C46B0C042FB159FFF31" ma:contentTypeVersion="18" ma:contentTypeDescription="Create a new document." ma:contentTypeScope="" ma:versionID="c9badf7e3cf835abe559549141f3835b">
  <xsd:schema xmlns:xsd="http://www.w3.org/2001/XMLSchema" xmlns:xs="http://www.w3.org/2001/XMLSchema" xmlns:p="http://schemas.microsoft.com/office/2006/metadata/properties" xmlns:ns2="6c95c004-0005-4ac3-beab-9175384ac343" xmlns:ns3="0706d126-8278-4390-b519-18347bf42199" targetNamespace="http://schemas.microsoft.com/office/2006/metadata/properties" ma:root="true" ma:fieldsID="feda31c1bd540a2d066fc54c1e856a15" ns2:_="" ns3:_="">
    <xsd:import namespace="6c95c004-0005-4ac3-beab-9175384ac343"/>
    <xsd:import namespace="0706d126-8278-4390-b519-18347bf4219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c95c004-0005-4ac3-beab-9175384ac3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Location" ma:index="17" nillable="true" ma:displayName="Location" ma:internalName="MediaServiceLocation" ma:readOnly="true">
      <xsd:simpleType>
        <xsd:restriction base="dms:Text"/>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9ad42722-25f8-49f5-ad54-7027beff388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706d126-8278-4390-b519-18347bf42199"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c49deec1-a3f5-4b34-b05e-ed3196e36ea7}" ma:internalName="TaxCatchAll" ma:showField="CatchAllData" ma:web="0706d126-8278-4390-b519-18347bf4219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6c95c004-0005-4ac3-beab-9175384ac343">
      <Terms xmlns="http://schemas.microsoft.com/office/infopath/2007/PartnerControls"/>
    </lcf76f155ced4ddcb4097134ff3c332f>
    <TaxCatchAll xmlns="0706d126-8278-4390-b519-18347bf42199" xsi:nil="true"/>
  </documentManagement>
</p:properties>
</file>

<file path=customXml/itemProps1.xml><?xml version="1.0" encoding="utf-8"?>
<ds:datastoreItem xmlns:ds="http://schemas.openxmlformats.org/officeDocument/2006/customXml" ds:itemID="{0E4CD317-DB6B-4A5D-8B68-138D3239512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c95c004-0005-4ac3-beab-9175384ac343"/>
    <ds:schemaRef ds:uri="0706d126-8278-4390-b519-18347bf4219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FDED35A-86A3-4612-9F27-3CE6EFDA87F2}">
  <ds:schemaRefs>
    <ds:schemaRef ds:uri="http://schemas.microsoft.com/sharepoint/v3/contenttype/forms"/>
  </ds:schemaRefs>
</ds:datastoreItem>
</file>

<file path=customXml/itemProps3.xml><?xml version="1.0" encoding="utf-8"?>
<ds:datastoreItem xmlns:ds="http://schemas.openxmlformats.org/officeDocument/2006/customXml" ds:itemID="{9992A514-5535-4879-B78C-F58E06A377F9}">
  <ds:schemaRefs>
    <ds:schemaRef ds:uri="http://purl.org/dc/elements/1.1/"/>
    <ds:schemaRef ds:uri="http://purl.org/dc/terms/"/>
    <ds:schemaRef ds:uri="7e3aca9d-d4eb-4254-a437-6bb7f1b28d83"/>
    <ds:schemaRef ds:uri="http://schemas.microsoft.com/office/2006/documentManagement/types"/>
    <ds:schemaRef ds:uri="http://purl.org/dc/dcmitype/"/>
    <ds:schemaRef ds:uri="http://schemas.microsoft.com/sharepoint/v3"/>
    <ds:schemaRef ds:uri="http://schemas.microsoft.com/office/infopath/2007/PartnerControls"/>
    <ds:schemaRef ds:uri="http://schemas.openxmlformats.org/package/2006/metadata/core-properties"/>
    <ds:schemaRef ds:uri="a0bd3cda-a897-4283-b7d9-cdd3c9cecb9a"/>
    <ds:schemaRef ds:uri="http://schemas.microsoft.com/office/2006/metadata/properties"/>
    <ds:schemaRef ds:uri="http://www.w3.org/XML/1998/namespace"/>
    <ds:schemaRef ds:uri="6c95c004-0005-4ac3-beab-9175384ac343"/>
    <ds:schemaRef ds:uri="0706d126-8278-4390-b519-18347bf4219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20</vt:i4>
      </vt:variant>
    </vt:vector>
  </HeadingPairs>
  <TitlesOfParts>
    <vt:vector size="25" baseType="lpstr">
      <vt:lpstr>Introduction</vt:lpstr>
      <vt:lpstr>Mandatory Requirements</vt:lpstr>
      <vt:lpstr>Weighted Non-Price Criteria</vt:lpstr>
      <vt:lpstr>SubContractors</vt:lpstr>
      <vt:lpstr>Pick List</vt:lpstr>
      <vt:lpstr>Certs</vt:lpstr>
      <vt:lpstr>ContractAS2124</vt:lpstr>
      <vt:lpstr>ContractAS4300</vt:lpstr>
      <vt:lpstr>ContractAS4300_2Stage</vt:lpstr>
      <vt:lpstr>ContractMedWorks</vt:lpstr>
      <vt:lpstr>ContractTypes</vt:lpstr>
      <vt:lpstr>LocalContractAS2124</vt:lpstr>
      <vt:lpstr>LocalContractAS2124TradePackage</vt:lpstr>
      <vt:lpstr>LocalContractAS4122</vt:lpstr>
      <vt:lpstr>LocalContractAS4300</vt:lpstr>
      <vt:lpstr>LocalContractAS4300_2Stage</vt:lpstr>
      <vt:lpstr>LocalContractMedWorks</vt:lpstr>
      <vt:lpstr>LocalContractMedWorksTradePackage</vt:lpstr>
      <vt:lpstr>LocalList</vt:lpstr>
      <vt:lpstr>pricecriteria</vt:lpstr>
      <vt:lpstr>Introduction!Print_Area</vt:lpstr>
      <vt:lpstr>SubContractors!Print_Area</vt:lpstr>
      <vt:lpstr>'Weighted Non-Price Criteria'!Print_Area</vt:lpstr>
      <vt:lpstr>'Mandatory Requirements'!Print_Titles</vt:lpstr>
      <vt:lpstr>'Weighted Non-Price Criteria'!Print_Titles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Major Works NPC Evaluation (FRM718)</dc:title>
  <dc:subject/>
  <dc:creator>QBuild Procurement Governance</dc:creator>
  <cp:keywords>major; works; non-price; criteria; evaluation; FRM718; NPC</cp:keywords>
  <dc:description/>
  <cp:lastModifiedBy>Contracts</cp:lastModifiedBy>
  <cp:revision/>
  <dcterms:created xsi:type="dcterms:W3CDTF">2019-04-03T00:05:28Z</dcterms:created>
  <dcterms:modified xsi:type="dcterms:W3CDTF">2025-04-01T22:48:52Z</dcterms:modified>
  <cp:category>Form</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0x010100A6BA8A7E9ECD5C46B0C042FB159FFF31</vt:lpwstr>
  </property>
</Properties>
</file>